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30"/>
  <workbookPr/>
  <mc:AlternateContent xmlns:mc="http://schemas.openxmlformats.org/markup-compatibility/2006">
    <mc:Choice Requires="x15">
      <x15ac:absPath xmlns:x15ac="http://schemas.microsoft.com/office/spreadsheetml/2010/11/ac" url="https://ipabo-my.sharepoint.com/personal/e_dorschman_ipabo_nl/Documents/Ipabo/Studiejaar 25-26/Onderwijsontwikkeling/Werkplekleren/"/>
    </mc:Choice>
  </mc:AlternateContent>
  <xr:revisionPtr revIDLastSave="0" documentId="8_{105157BE-5791-FA43-B0A7-76F3621662A1}" xr6:coauthVersionLast="47" xr6:coauthVersionMax="47" xr10:uidLastSave="{00000000-0000-0000-0000-000000000000}"/>
  <bookViews>
    <workbookView xWindow="0" yWindow="680" windowWidth="29400" windowHeight="16820" xr2:uid="{00000000-000D-0000-FFFF-FFFF00000000}"/>
  </bookViews>
  <sheets>
    <sheet name="Lesobservatie" sheetId="1" r:id="rId1"/>
    <sheet name="Berekeningen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8" i="2" l="1"/>
  <c r="D87" i="2"/>
  <c r="C87" i="2"/>
  <c r="B87" i="2"/>
  <c r="G87" i="2" s="1"/>
  <c r="D86" i="2"/>
  <c r="C86" i="2"/>
  <c r="C88" i="2" s="1"/>
  <c r="B86" i="2"/>
  <c r="G86" i="2" s="1"/>
  <c r="D85" i="2"/>
  <c r="C85" i="2"/>
  <c r="B85" i="2"/>
  <c r="B88" i="2" s="1"/>
  <c r="D79" i="2"/>
  <c r="C79" i="2"/>
  <c r="B79" i="2"/>
  <c r="G79" i="2" s="1"/>
  <c r="G78" i="2"/>
  <c r="D78" i="2"/>
  <c r="C78" i="2"/>
  <c r="C80" i="2" s="1"/>
  <c r="B78" i="2"/>
  <c r="D77" i="2"/>
  <c r="D80" i="2" s="1"/>
  <c r="C77" i="2"/>
  <c r="B77" i="2"/>
  <c r="G77" i="2" s="1"/>
  <c r="G81" i="2" s="1"/>
  <c r="G82" i="2" s="1"/>
  <c r="B89" i="1" s="1"/>
  <c r="D71" i="2"/>
  <c r="C71" i="2"/>
  <c r="B71" i="2"/>
  <c r="G71" i="2" s="1"/>
  <c r="G70" i="2"/>
  <c r="D70" i="2"/>
  <c r="C70" i="2"/>
  <c r="B70" i="2"/>
  <c r="D69" i="2"/>
  <c r="C69" i="2"/>
  <c r="B69" i="2"/>
  <c r="G69" i="2" s="1"/>
  <c r="G68" i="2"/>
  <c r="D68" i="2"/>
  <c r="C68" i="2"/>
  <c r="B68" i="2"/>
  <c r="D67" i="2"/>
  <c r="C67" i="2"/>
  <c r="B67" i="2"/>
  <c r="G67" i="2" s="1"/>
  <c r="G66" i="2"/>
  <c r="D66" i="2"/>
  <c r="C66" i="2"/>
  <c r="B66" i="2"/>
  <c r="D65" i="2"/>
  <c r="D72" i="2" s="1"/>
  <c r="C65" i="2"/>
  <c r="C72" i="2" s="1"/>
  <c r="B65" i="2"/>
  <c r="B72" i="2" s="1"/>
  <c r="E72" i="2" s="1"/>
  <c r="D59" i="2"/>
  <c r="C59" i="2"/>
  <c r="B59" i="2"/>
  <c r="G59" i="2" s="1"/>
  <c r="D58" i="2"/>
  <c r="C58" i="2"/>
  <c r="B58" i="2"/>
  <c r="G58" i="2" s="1"/>
  <c r="D57" i="2"/>
  <c r="C57" i="2"/>
  <c r="B57" i="2"/>
  <c r="G57" i="2" s="1"/>
  <c r="D56" i="2"/>
  <c r="C56" i="2"/>
  <c r="B56" i="2"/>
  <c r="G56" i="2" s="1"/>
  <c r="D55" i="2"/>
  <c r="C55" i="2"/>
  <c r="B55" i="2"/>
  <c r="G55" i="2" s="1"/>
  <c r="D54" i="2"/>
  <c r="D60" i="2" s="1"/>
  <c r="C54" i="2"/>
  <c r="C60" i="2" s="1"/>
  <c r="B54" i="2"/>
  <c r="G54" i="2" s="1"/>
  <c r="G61" i="2" s="1"/>
  <c r="G62" i="2" s="1"/>
  <c r="B69" i="1" s="1"/>
  <c r="D48" i="2"/>
  <c r="C48" i="2"/>
  <c r="B48" i="2"/>
  <c r="G48" i="2" s="1"/>
  <c r="D47" i="2"/>
  <c r="G47" i="2" s="1"/>
  <c r="C47" i="2"/>
  <c r="B47" i="2"/>
  <c r="D46" i="2"/>
  <c r="C46" i="2"/>
  <c r="B46" i="2"/>
  <c r="G46" i="2" s="1"/>
  <c r="D45" i="2"/>
  <c r="G45" i="2" s="1"/>
  <c r="C45" i="2"/>
  <c r="B45" i="2"/>
  <c r="D44" i="2"/>
  <c r="C44" i="2"/>
  <c r="B44" i="2"/>
  <c r="G44" i="2" s="1"/>
  <c r="D43" i="2"/>
  <c r="G43" i="2" s="1"/>
  <c r="C43" i="2"/>
  <c r="B43" i="2"/>
  <c r="D42" i="2"/>
  <c r="C42" i="2"/>
  <c r="B42" i="2"/>
  <c r="G42" i="2" s="1"/>
  <c r="D41" i="2"/>
  <c r="G41" i="2" s="1"/>
  <c r="C41" i="2"/>
  <c r="B41" i="2"/>
  <c r="D40" i="2"/>
  <c r="C40" i="2"/>
  <c r="B40" i="2"/>
  <c r="G40" i="2" s="1"/>
  <c r="D39" i="2"/>
  <c r="G39" i="2" s="1"/>
  <c r="C39" i="2"/>
  <c r="B39" i="2"/>
  <c r="D38" i="2"/>
  <c r="C38" i="2"/>
  <c r="B38" i="2"/>
  <c r="G38" i="2" s="1"/>
  <c r="D37" i="2"/>
  <c r="G37" i="2" s="1"/>
  <c r="G50" i="2" s="1"/>
  <c r="G51" i="2" s="1"/>
  <c r="B58" i="1" s="1"/>
  <c r="C37" i="2"/>
  <c r="C49" i="2" s="1"/>
  <c r="B37" i="2"/>
  <c r="B49" i="2" s="1"/>
  <c r="D31" i="2"/>
  <c r="C31" i="2"/>
  <c r="B31" i="2"/>
  <c r="G31" i="2" s="1"/>
  <c r="D30" i="2"/>
  <c r="C30" i="2"/>
  <c r="B30" i="2"/>
  <c r="G30" i="2" s="1"/>
  <c r="D29" i="2"/>
  <c r="C29" i="2"/>
  <c r="B29" i="2"/>
  <c r="G29" i="2" s="1"/>
  <c r="D28" i="2"/>
  <c r="C28" i="2"/>
  <c r="B28" i="2"/>
  <c r="G28" i="2" s="1"/>
  <c r="D27" i="2"/>
  <c r="C27" i="2"/>
  <c r="B27" i="2"/>
  <c r="G27" i="2" s="1"/>
  <c r="D26" i="2"/>
  <c r="D32" i="2" s="1"/>
  <c r="C26" i="2"/>
  <c r="C32" i="2" s="1"/>
  <c r="B26" i="2"/>
  <c r="G26" i="2" s="1"/>
  <c r="G33" i="2" s="1"/>
  <c r="G34" i="2" s="1"/>
  <c r="B41" i="1" s="1"/>
  <c r="D20" i="2"/>
  <c r="C20" i="2"/>
  <c r="B20" i="2"/>
  <c r="G20" i="2" s="1"/>
  <c r="D19" i="2"/>
  <c r="C19" i="2"/>
  <c r="B19" i="2"/>
  <c r="G19" i="2" s="1"/>
  <c r="D18" i="2"/>
  <c r="C18" i="2"/>
  <c r="B18" i="2"/>
  <c r="G18" i="2" s="1"/>
  <c r="D17" i="2"/>
  <c r="C17" i="2"/>
  <c r="B17" i="2"/>
  <c r="G17" i="2" s="1"/>
  <c r="D16" i="2"/>
  <c r="C16" i="2"/>
  <c r="B16" i="2"/>
  <c r="G16" i="2" s="1"/>
  <c r="D15" i="2"/>
  <c r="C15" i="2"/>
  <c r="B15" i="2"/>
  <c r="G15" i="2" s="1"/>
  <c r="D14" i="2"/>
  <c r="C14" i="2"/>
  <c r="B14" i="2"/>
  <c r="G14" i="2" s="1"/>
  <c r="D13" i="2"/>
  <c r="C13" i="2"/>
  <c r="B13" i="2"/>
  <c r="G13" i="2" s="1"/>
  <c r="D12" i="2"/>
  <c r="C12" i="2"/>
  <c r="B12" i="2"/>
  <c r="G12" i="2" s="1"/>
  <c r="D11" i="2"/>
  <c r="D21" i="2" s="1"/>
  <c r="C11" i="2"/>
  <c r="C21" i="2" s="1"/>
  <c r="B11" i="2"/>
  <c r="G11" i="2" s="1"/>
  <c r="G22" i="2" s="1"/>
  <c r="G23" i="2" s="1"/>
  <c r="B30" i="1" s="1"/>
  <c r="D6" i="2"/>
  <c r="C6" i="2"/>
  <c r="B6" i="2"/>
  <c r="G6" i="2" s="1"/>
  <c r="D5" i="2"/>
  <c r="C5" i="2"/>
  <c r="B5" i="2"/>
  <c r="G5" i="2" s="1"/>
  <c r="D4" i="2"/>
  <c r="C4" i="2"/>
  <c r="B4" i="2"/>
  <c r="G4" i="2" s="1"/>
  <c r="D3" i="2"/>
  <c r="D7" i="2" s="1"/>
  <c r="C3" i="2"/>
  <c r="B3" i="2"/>
  <c r="G3" i="2" s="1"/>
  <c r="D2" i="2"/>
  <c r="C2" i="2"/>
  <c r="C7" i="2" s="1"/>
  <c r="B2" i="2"/>
  <c r="B7" i="2" s="1"/>
  <c r="E88" i="2" l="1"/>
  <c r="E7" i="2"/>
  <c r="B80" i="2"/>
  <c r="E80" i="2" s="1"/>
  <c r="B32" i="2"/>
  <c r="E32" i="2" s="1"/>
  <c r="D49" i="2"/>
  <c r="E49" i="2" s="1"/>
  <c r="G85" i="2"/>
  <c r="G89" i="2" s="1"/>
  <c r="G90" i="2" s="1"/>
  <c r="B97" i="1" s="1"/>
  <c r="G2" i="2"/>
  <c r="G8" i="2" s="1"/>
  <c r="G9" i="2" s="1"/>
  <c r="B15" i="1" s="1"/>
  <c r="B21" i="2"/>
  <c r="E21" i="2" s="1"/>
  <c r="B60" i="2"/>
  <c r="E60" i="2" s="1"/>
  <c r="G65" i="2"/>
  <c r="G73" i="2" s="1"/>
  <c r="G74" i="2" s="1"/>
  <c r="B81" i="1" s="1"/>
</calcChain>
</file>

<file path=xl/sharedStrings.xml><?xml version="1.0" encoding="utf-8"?>
<sst xmlns="http://schemas.openxmlformats.org/spreadsheetml/2006/main" count="302" uniqueCount="240">
  <si>
    <t>#VALUE!</t>
  </si>
  <si>
    <t>Lesobservatie</t>
  </si>
  <si>
    <t>Naam aanstaand leerkracht:</t>
  </si>
  <si>
    <t>Assessor:</t>
  </si>
  <si>
    <t>Werkplek:</t>
  </si>
  <si>
    <t>Datum:</t>
  </si>
  <si>
    <t>1.1 Leeruitkomst: Optimale ontwikkelkansen creëren </t>
  </si>
  <si>
    <t>Criteria</t>
  </si>
  <si>
    <t>In ontwikkeling</t>
  </si>
  <si>
    <t>Verwacht niveau</t>
  </si>
  <si>
    <t>Boven niveau</t>
  </si>
  <si>
    <t>Contact maken met leerlingen</t>
  </si>
  <si>
    <t>Maakt beperkt of oppervlakkig contact; niet alle leerlingen worden gezien/gehoord.</t>
  </si>
  <si>
    <t>Maakt oprechte, regelmatige interactie met leerlingen; laat merken dat hij/zij hen ziet en hoort.</t>
  </si>
  <si>
    <t>Bouwt sterke, wederkerige relaties op met vrijwel alle leerlingen; leerlingen voelen zich zichtbaar veilig en gewaardeerd.</t>
  </si>
  <si>
    <t>Nieuwsgierigheid tonen en luisteren</t>
  </si>
  <si>
    <t>Toont incidenteel interesse, maar reageert weinig op inbreng van leerlingen.</t>
  </si>
  <si>
    <t>Toont oprechte nieuwsgierigheid, luistert actief en gaat inhoudelijk in op ideeën van leerlingen.</t>
  </si>
  <si>
    <t>Stimuleert leerlingen om hun ideeën te delen; benut deze in het onderwijs en reflecteert hierop samen met de leerling.</t>
  </si>
  <si>
    <t>Tijd geven om te antwoorden</t>
  </si>
  <si>
    <t>Reageert vaak te snel of vult antwoorden in voor leerlingen.</t>
  </si>
  <si>
    <t>Geeft leerlingen voldoende tijd om na te denken en te antwoorden.</t>
  </si>
  <si>
    <t>Stimuleert denkpauzes en past het tempo flexibel aan op de leerling(en); leerlingen voelen zich uitgenodigd tot denken.</t>
  </si>
  <si>
    <t>Variatie in werkvormen om te activeren</t>
  </si>
  <si>
    <t>Gebruikt weinig variatie; werkvormen sluiten niet altijd aan bij de behoeften van leerlingen.</t>
  </si>
  <si>
    <t>Varieert doelgericht in werkvormen om verschillende leerlingen te betrekken.</t>
  </si>
  <si>
    <t>Zet verschillende werkvormen in afgestemd op leerbehoeften, interesses en groepsdynamiek.</t>
  </si>
  <si>
    <t>Ruimte geven voor keuze en verantwoordelijkheid</t>
  </si>
  <si>
    <t>Neemt beslissingen vooral zelf; leerlingen hebben weinig ruimte om keuzes te maken.</t>
  </si>
  <si>
    <t>Stimuleert leerlingen om zelf keuzes te maken of taken op zich te nemen.</t>
  </si>
  <si>
    <t>Creëert een leeromgeving waarin eigenaarschap van leerlingen wordt gestimuleerd en gewaardeerd.</t>
  </si>
  <si>
    <t>Oordeel: 1.1 Leeruitkomst: Optimale ontwikkelkansen creëren </t>
  </si>
  <si>
    <t>Leeruitkomst 1.2: Een sociaal veilig pedagogisch leer- en leefklimaat creëren</t>
  </si>
  <si>
    <t>Complimenteren (product en/of proces)</t>
  </si>
  <si>
    <t>Complimenteert sporadisch of alleen op resultaat; niet altijd passend.</t>
  </si>
  <si>
    <t>Complimenteert gericht op zowel product als proces; zichtbaar bewust van het effect.</t>
  </si>
  <si>
    <t>Complimenteert strategisch en op maat, versterkt zelfvertrouwen en motivatie.</t>
  </si>
  <si>
    <t>Positief reageren op inbreng van leerlingen</t>
  </si>
  <si>
    <t>Reageert wisselend of beperkt positief; gaat soms voorbij aan leerlinginbreng.</t>
  </si>
  <si>
    <t>Reageert consequent positief en waardeert bijdragen van leerlingen.</t>
  </si>
  <si>
    <t>Geeft inbreng actief een plek in het lesverloop en versterkt betrokkenheid.</t>
  </si>
  <si>
    <t>Bekrachtigen van positief gedrag</t>
  </si>
  <si>
    <t>Ziet en benoemt positief gedrag nog weinig of niet systematisch.</t>
  </si>
  <si>
    <t>Bekrachtigt positief gedrag bewust en regelmatig.</t>
  </si>
  <si>
    <t>Zet positieve bekrachtiging proactief in.</t>
  </si>
  <si>
    <t>Stimuleren van gewenst gedrag</t>
  </si>
  <si>
    <t>Probeert gewenst gedrag te stimuleren, maar met wisselend succes.</t>
  </si>
  <si>
    <t>Stimuleert gewenst gedrag effectief.</t>
  </si>
  <si>
    <t>Stimuleert gewenst gedrag met gerichte interventies.</t>
  </si>
  <si>
    <t>Effectief aanspreken op ongewenst gedrag</t>
  </si>
  <si>
    <t>Reageert niet of nauwelijks op ongewenst gedrag.</t>
  </si>
  <si>
    <t>Spreekt leerlingen aan, met wisselend effect.</t>
  </si>
  <si>
    <t>Spreekt leerlingen op een duidelijke, respectvolle manier aan.</t>
  </si>
  <si>
    <t>Uiten van heldere verwachtingen</t>
  </si>
  <si>
    <t>Verwachtingen zijn impliciet of onduidelijk voor leerlingen.</t>
  </si>
  <si>
    <t>Spreekt duidelijke verwachtingen uit en bewaakt deze.</t>
  </si>
  <si>
    <t>Spreekt in gezamenlijkheid met de leerlingen verwachtingen uit en geeft de leerlingen hierbij eigen verantwoordelijkheid.</t>
  </si>
  <si>
    <t>Regels hanteren die helder zijn voor leerlingen</t>
  </si>
  <si>
    <t>Regels zijn niet altijd duidelijk of consequent toegepast.</t>
  </si>
  <si>
    <t>Regels zijn helder, passend en worden consequent gehanteerd.</t>
  </si>
  <si>
    <t>Regels worden samen met leerlingen onderhouden en dragen bij aan een positief klimaat.</t>
  </si>
  <si>
    <t>Luisterhouding (verbaal en non-verbaal)</t>
  </si>
  <si>
    <t>Luistert niet altijd actief of onderbreekt leerlingen.</t>
  </si>
  <si>
    <t>Toont een open luisterhouding, stelt vragen en vat samen.</t>
  </si>
  <si>
    <t>Luistert verdiepend, bevordert reflectie en zorgt dat leerlingen zich echt gehoord voelen.</t>
  </si>
  <si>
    <t>Gebruik van mimiek, houding, stemgebruik</t>
  </si>
  <si>
    <t>Non-verbaal gedrag is niet altijd in lijn met de boodschap.</t>
  </si>
  <si>
    <t>Mimiek, houding en stemgebruik ondersteunen de boodschap effectief.</t>
  </si>
  <si>
    <t>Zet expressie bewust in om boodschap krachtig en congruent over te brengen.</t>
  </si>
  <si>
    <t>Begeleiden en aanmoedigen bij zelfstandige verwerking</t>
  </si>
  <si>
    <t>Begeleidt beperkt of niet afgestemd op behoefte van leerlingen.</t>
  </si>
  <si>
    <t>Complimenteert, begeleidt en moedigt actief aan tijdens zelfstandige momenten.</t>
  </si>
  <si>
    <t>Creëert een zelfstandige werksfeer waarin leerlingen zich gesteund en gemotiveerd voelen.</t>
  </si>
  <si>
    <t>Oordeel: Leeruitkomst 1.2: Een sociaal veilig pedagogisch leer- en leefklimaat creëren</t>
  </si>
  <si>
    <t xml:space="preserve"> Leeruitkomst 2.1: Onderwijs ontwerpen en voorbereiden</t>
  </si>
  <si>
    <t>Actief gebruikmaken van voorkennis</t>
  </si>
  <si>
    <t>Voorkennis wordt beperkt of oppervlakkig opgehaald; geen duidelijke koppeling met lesinhoud.</t>
  </si>
  <si>
    <t>Leerkracht haalt voorkennis gericht op en verbindt deze aan de nieuwe leerstof.</t>
  </si>
  <si>
    <t>Voorkennis wordt op diverse manieren geactiveerd én functioneel ingezet in de lesopbouw.</t>
  </si>
  <si>
    <t>Aansluiten van lesdoelen bij beginsituatie</t>
  </si>
  <si>
    <t>Lesdoelen zijn niet goed afgestemd op het niveau of de context van de leerlingen.</t>
  </si>
  <si>
    <t>Lesdoelen sluiten aan bij de beginsituatie en zijn haalbaar en relevant.</t>
  </si>
  <si>
    <t>Lesdoelen zijn niet alleen passend, maar ook uitdagend en motiverend voor de groep.</t>
  </si>
  <si>
    <t>Afstemmen op belevingswereld (o.a. pakkende opening)</t>
  </si>
  <si>
    <t>Opening en context van de les sluiten beperkt aan op interesses of ervaringen van leerlingen.</t>
  </si>
  <si>
    <t>Er is een herkenbare en motiverende koppeling met de belevingswereld.</t>
  </si>
  <si>
    <t>De opening grijpt direct aan en maakt de les betekenisvol; leerlingen worden intrinsiek gemotiveerd.</t>
  </si>
  <si>
    <t>Afstemming van instructie en werkvormen op niveau</t>
  </si>
  <si>
    <t>Instructie is te algemeen of niet goed afgestemd op het niveau van de groep.</t>
  </si>
  <si>
    <t>Instructie en werkvormen zijn afgestemd op het niveau en tempo van de leerlingen.</t>
  </si>
  <si>
    <t>Instructie en werkvormen zijn afgestemd op het niveau en tempo van de leerlingen, waarbij differentiatie zichtbaar is.</t>
  </si>
  <si>
    <t>Gebruik van afwisselende en interactieve werkvormen</t>
  </si>
  <si>
    <t>Werkvormen zijn beperkt of weinig activerend.</t>
  </si>
  <si>
    <t>Er is sprake van variatie en interactie die past bij het doel van de les.</t>
  </si>
  <si>
    <t>Werkvormen zijn creatief, activerend en sluiten sterk aan op de leerstijl van de groep.</t>
  </si>
  <si>
    <t>Expliciete relevantie benoemen bij start van de les</t>
  </si>
  <si>
    <t>De relevantie van de les wordt niet of slechts impliciet benoemd.</t>
  </si>
  <si>
    <t>Benoemt duidelijk waarom de les belangrijk of nuttig is voor de leerlingen.</t>
  </si>
  <si>
    <t>Koppelt de les expliciet aan toekomstige situaties, interesses of maatschappelijke contexten van de leerlingen.</t>
  </si>
  <si>
    <t xml:space="preserve"> Oordeel: Leeruitkomst 2.1: Onderwijs ontwerpen en voorbereiden</t>
  </si>
  <si>
    <t>Leeruitkomst 2.2: Onderwijs uitvoeren</t>
  </si>
  <si>
    <t>Expliciet benoemen van lesdoel</t>
  </si>
  <si>
    <t>Lesdoel wordt niet of onduidelijk benoemd aan het begin van de les.</t>
  </si>
  <si>
    <t>Lesdoel wordt expliciet en begrijpelijk gedeeld met de leerlingen.</t>
  </si>
  <si>
    <t>Lesdoel wordt expliciet gekoppeld aan belang/relevantie voor de leerling.</t>
  </si>
  <si>
    <t>Formuleren van passende lesdoelen</t>
  </si>
  <si>
    <t>Lesdoelen zijn vaag, te breed of niet goed afgestemd op de groep.</t>
  </si>
  <si>
    <t>Lesdoelen zijn concreet, haalbaar en passend bij de leerlingen.</t>
  </si>
  <si>
    <t>Lesdoelen zijn afgestemd én motiverend, met aandacht voor differentiatie.</t>
  </si>
  <si>
    <t>Koppelen van instructie/werkvormen aan het leerdoel</t>
  </si>
  <si>
    <t>Instructie en werkvormen zijn beperkt afgestemd op het leerdoel.</t>
  </si>
  <si>
    <t>Er is een duidelijke koppeling tussen activiteiten en het leerdoel.</t>
  </si>
  <si>
    <t>Activiteiten en werkvormen versterken het leerdoel actief; dit is zichtbaar en navolgbaar voor leerlingen.</t>
  </si>
  <si>
    <t>Logische opbouw van de les</t>
  </si>
  <si>
    <t>Lesstructuur is onduidelijk of onsamenhangend.</t>
  </si>
  <si>
    <t>Les heeft een heldere en logische opbouw (introductie – kern – afsluiting).</t>
  </si>
  <si>
    <t>Les heeft een heldere en logische opbouw, passend bij het thema of de onderwijsbehoeften van de groep.</t>
  </si>
  <si>
    <t>Bespreken van regels en afspraken (didactisch handelen)</t>
  </si>
  <si>
    <t>Regels of afspraken ontbreken of worden ad hoc benoemd.</t>
  </si>
  <si>
    <t>Regels en afspraken worden helder en tijdig gecommuniceerd.</t>
  </si>
  <si>
    <t>Regels en verwachtingen worden proactief afgestemd met leerlingen en herhaald waar nodig.</t>
  </si>
  <si>
    <t>Verwachtingen per lesfase benoemen</t>
  </si>
  <si>
    <t>Verwachtingen zijn impliciet of worden niet afgestemd.</t>
  </si>
  <si>
    <t>Per fase wordt duidelijk gecommuniceerd wat van de leerlingen verwacht wordt.</t>
  </si>
  <si>
    <t>Verwachtingen worden afgestemd op leerlingniveau.</t>
  </si>
  <si>
    <t>Materialen en hulpmiddelen klaarzetten</t>
  </si>
  <si>
    <t>Materialen zijn niet volledig of moeten nog gezocht worden tijdens de les.</t>
  </si>
  <si>
    <t>Materialen zijn vooraf klaargelegd en passend bij de les.</t>
  </si>
  <si>
    <t>Materialen zijn logisch geordend klaargelegd. Het uitdelen of verspreiden van materialen verstoort het proces niet.</t>
  </si>
  <si>
    <t>Reageren op betrokkenheid met positieve feedback</t>
  </si>
  <si>
    <t>Signalen van betrokkenheid worden beperkt opgemerkt of niet bekrachtigd.</t>
  </si>
  <si>
    <t>Reageert actief en positief op betrokkenheid en inzet.</t>
  </si>
  <si>
    <t>Stimuleert betrokkenheid door bewust, motiverend en stimulerend feedbackgebruik.</t>
  </si>
  <si>
    <t>Duidelijke, stapsgewijze uitleg (modellen, herhalen, vereenvoudigen)</t>
  </si>
  <si>
    <t>Uitleg is onduidelijk, te complex of mist structuur.</t>
  </si>
  <si>
    <t>Uitleg is gestructureerd, afgestemd op de groep en ondersteund door herhaling/voordoen.</t>
  </si>
  <si>
    <t>Uitleg is krachtig opgebouwd en nodigt uit tot vragen en verheldering.</t>
  </si>
  <si>
    <t>Begeleiden bij verwerking van leerstof</t>
  </si>
  <si>
    <t>Leerlingen worden nauwelijks begeleid tijdens verwerkingsmomenten.</t>
  </si>
  <si>
    <t>Biedt passende begeleiding en monitort voortgang tijdens verwerking.</t>
  </si>
  <si>
    <t>Differentiëert in begeleiding en bevordert zelfstandigheid en zelfreflectie.</t>
  </si>
  <si>
    <t>Controleren van begrip</t>
  </si>
  <si>
    <t>Er is weinig controle op begrip of alleen bij een deel van de leerlingen.</t>
  </si>
  <si>
    <t>Controleert actief of leerlingen de uitleg begrepen hebben.</t>
  </si>
  <si>
    <t>Gebruikt gevarieerde strategieën (bv. checkvragen, feedbackrondes, interactie) om het begrip van alle leerlingen inzichtelijk te maken.</t>
  </si>
  <si>
    <t>Gebruik van voorbeelden en concreet materiaal</t>
  </si>
  <si>
    <t>Voorbeelden zijn niet afgestemd op niveau of voorkennis.</t>
  </si>
  <si>
    <t>Voorbeelden sluiten goed aan bij de voorkennis en het niveau van de leerlingen.</t>
  </si>
  <si>
    <t>Voorbeelden en materiaal maken abstracte stof concreet en herkenbaar voor leerlingen.</t>
  </si>
  <si>
    <t>Oordeel: Leeruitkomst 2.2: Onderwijs uitvoeren</t>
  </si>
  <si>
    <t>Leeruitkomst 2.3: Onderwijs en ontwikkeling volgen en registreren</t>
  </si>
  <si>
    <t>Actief observeren tijdens groeps-/zelfstandig werk</t>
  </si>
  <si>
    <t>Observeert weinig of vooral organisatorisch; mist kansen om leerproces te volgen.</t>
  </si>
  <si>
    <t>Heeft de hele groep in het vizier: loopt rond, luistert actief en stelt vragen.</t>
  </si>
  <si>
    <t>Observeert proactief en systematisch; benut observaties voor gerichte ondersteuning.</t>
  </si>
  <si>
    <t>Feedback geven tijdens verwerkingstijd</t>
  </si>
  <si>
    <t>Feedback is summier of beperkt tot correcties.</t>
  </si>
  <si>
    <t>Geeft inhoudelijke, stimulerende feedback tijdens verwerking.</t>
  </si>
  <si>
    <t>Feedback is diepgaand, motiverend en afgestemd op individuele behoeften.</t>
  </si>
  <si>
    <t>Leerlingen actief laten terugblikken op het leren</t>
  </si>
  <si>
    <t>Terugblikmomenten ontbreken of blijven oppervlakkig.</t>
  </si>
  <si>
    <t>Laat leerlingen gericht reflecteren op wat ze geleerd hebben.</t>
  </si>
  <si>
    <t>Stimuleert reflectie op het leerproces én het resultaat; leerlingen geven zelf richting aan hun ontwikkeling.</t>
  </si>
  <si>
    <t>Afsluitende werkvorm gebruiken die inzicht geeft in leerresultaat</t>
  </si>
  <si>
    <t>Les eindigt zonder concrete afsluiting of terugkoppeling op leerdoel.</t>
  </si>
  <si>
    <t>De afsluiting van de  les geeft zicht op de leerresultaten.</t>
  </si>
  <si>
    <t>Sluit de les af met een gevarieerde en passende werkvorm, gericht op het verzamelen van de leerresultaten.</t>
  </si>
  <si>
    <t>Ruimte geven voor delen van leerervaringen</t>
  </si>
  <si>
    <t>Leerlingen delen nauwelijks hun ervaringen of worden niet uitgenodigd dit te doen.</t>
  </si>
  <si>
    <t>Leerlingen krijgen ruimte om eigen leerervaringen te verwoorden.</t>
  </si>
  <si>
    <t>Bevordert een cultuur waarin leerlingen reflecteren, delen en leren van elkaar.</t>
  </si>
  <si>
    <t>Observeren en benoemen van betrokkenheid</t>
  </si>
  <si>
    <t>Betrokkenheid wordt niet zichtbaar geobserveerd of besproken.</t>
  </si>
  <si>
    <t>Observeert betrokkenheid actief.</t>
  </si>
  <si>
    <t>Koppelt observaties aan doelen.</t>
  </si>
  <si>
    <t>Oordeel: Leeruitkomst 2.3: Onderwijs en ontwikkeling volgen en registreren</t>
  </si>
  <si>
    <t>Leeruitkomst 3.1: Eigen professionele ontwikkeling in de dagelijkse praktijk</t>
  </si>
  <si>
    <t>Verwoorden wat wel/niet werkte in de les (inhoud &amp; betrokkenheid)</t>
  </si>
  <si>
    <t>Reflectie is globaal of beschrijvend; oorzaken blijven onbenoemd.</t>
  </si>
  <si>
    <t>Kan benoemen wat werkte en wat niet, met duidelijke relatie tot lesinhoud en betrokkenheid.</t>
  </si>
  <si>
    <t>Reflecteert kritisch en verdiepend, benoemt onderliggende factoren en betrekt observaties of feedback.</t>
  </si>
  <si>
    <t>Inschatten of lesdoelen zijn bereikt</t>
  </si>
  <si>
    <t>Beoordeling van doelbereik is vaag of subjectief.</t>
  </si>
  <si>
    <t>Kan aangeven in hoeverre lesdoelen zijn behaald, onderbouwd met een enkel voorbeelden.</t>
  </si>
  <si>
    <t>Kan aangeven in hoeverre lesdoelen zijn behaald, onderbouwd met observaties, leerlingreacties of concrete voorbeelden.</t>
  </si>
  <si>
    <t>Koppeling van evaluatie aan lesdoelen</t>
  </si>
  <si>
    <t>Evaluatie blijft losstaan van de gestelde doelen.</t>
  </si>
  <si>
    <t>Reflectie is zichtbaar gekoppeld aan concrete lesdoelen.</t>
  </si>
  <si>
    <t>Reflectie verbindt doelen, uitvoering én effect bij leerlingen.</t>
  </si>
  <si>
    <t>Inzicht in eigen leerproces tijdens les en over de periode</t>
  </si>
  <si>
    <t>Kan nog beperkt verwoorden wat hij/zij geleerd heeft of heeft nagelaten.</t>
  </si>
  <si>
    <t>Beschrijft concreet wat is geleerd tijdens les en over periode in relatie tot persoonlijke leerdoelen.</t>
  </si>
  <si>
    <t>Laat ontwikkeling zien in leerproces en verbindt dit aan breder professioneel handelen.</t>
  </si>
  <si>
    <t>Uitleggen waarom keuzes in didactiek of werkvorm goed werkten</t>
  </si>
  <si>
    <t>Kan werkvormen of keuzes benoemen, maar niet goed onderbouwen.</t>
  </si>
  <si>
    <t>Kan verklaren waarom gekozen aanpak werkte, vanuit leerlingperspectief of didactisch principe.</t>
  </si>
  <si>
    <t>Verbindt keuzes aan onderwijskundige modellen, theorieën of feedback uit praktijk.</t>
  </si>
  <si>
    <t>Formuleren van vervolgstappen op basis van reflectie</t>
  </si>
  <si>
    <t>Vervolgstappen zijn vaag, niet doelgericht of niet gekoppeld aan de les.</t>
  </si>
  <si>
    <t>Vervolgstappen zijn concreet, passend bij de leservaring en eigen leerdoelen.</t>
  </si>
  <si>
    <t>Vervolgstappen zijn ambitieus, goed onderbouwd en laten groei-intentie zien.</t>
  </si>
  <si>
    <t>Tonen van eigenaarschap over professionele groei</t>
  </si>
  <si>
    <t>Laat beperkt initiatief of verantwoordelijkheid zien voor eigen ontwikkeling.</t>
  </si>
  <si>
    <t>Neemt verantwoordelijkheid voor eigen leerproces en stelt realistische leerdoelen op.</t>
  </si>
  <si>
    <t>Neemt regie, stelt scherpe en onderbouwde leerdoelen.</t>
  </si>
  <si>
    <t>Oordeel: Leeruitkomst 3.1: Eigen professionele ontwikkeling in de dagelijkse praktijk</t>
  </si>
  <si>
    <t>Leeruitkomst 3.2: Eigen professionele identiteit expliciteren</t>
  </si>
  <si>
    <t>Toelichten van gekozen portfolio-activiteiten in relatie tot professionele groei</t>
  </si>
  <si>
    <t>Benoemt activiteiten maar zonder duidelijke relatie tot groei.</t>
  </si>
  <si>
    <t>Legt uit hoe de twee gekozen activiteiten hebben bijgedragen aan zijn/haar ontwikkeling tijdens werkplekleren.</t>
  </si>
  <si>
    <t>Verbindt de activiteiten overtuigend aan concrete professionele groei én aan bredere reflectie op het leraarschap.</t>
  </si>
  <si>
    <t>Analyseren van eigen visie op de rol van leerkracht</t>
  </si>
  <si>
    <t>Beschrijving blijft oppervlakkig of beperkt zich tot algemene uitspraken.</t>
  </si>
  <si>
    <t>Geeft een onderbouwde beschrijving van de eigen rol als leerkracht, met voorbeelden uit de praktijk.</t>
  </si>
  <si>
    <t>Analyseert eigen visie diepgaand, met reflectie op persoonlijke waarden, overtuigingen en professionele keuzes.</t>
  </si>
  <si>
    <t>Gebruik van onderbouwing (modellen, theorie of feedback)</t>
  </si>
  <si>
    <t>Onderbouwing ontbreekt, is oppervlakkig of zonder hulp van relevante modellen, theorieën.</t>
  </si>
  <si>
    <t>Onderbouwt de reflectie met behulp van relevante modellen, theorieën of ontvangen feedback.</t>
  </si>
  <si>
    <t>Gebruikt onderbouwing kritisch en bewust; theorie wordt geïntegreerd in visieontwikkeling.</t>
  </si>
  <si>
    <t>Oordeel: Leeruitkomst 3.2: Eigen professionele identiteit expliciteren</t>
  </si>
  <si>
    <t>Leeruitkomst 3.3: (Inter)professioneel samenwerken binnen en buiten de organisatie</t>
  </si>
  <si>
    <t>Verwerken van ontvangen feedback in het eigen handelen</t>
  </si>
  <si>
    <t>Benoemt ontvangen feedback, maar koppeling met huidig handelen is onduidelijk of oppervlakkig.</t>
  </si>
  <si>
    <t>Geeft aan hoe eerder ontvangen feedback is meegenomen in actueel handelen en professionele keuzes.</t>
  </si>
  <si>
    <t>Laat zien hoe feedback cyclisch wordt ingezet om continu te verbeteren; reflecteert kritisch op effect van doorgevoerde aanpassingen.</t>
  </si>
  <si>
    <t>Samenwerken met betrokkenen in de leeromgeving (leerlingen, mentoren, medestudenten)</t>
  </si>
  <si>
    <t>Samenwerking is reactief of beperkt tot uitvoerende taken.</t>
  </si>
  <si>
    <t>Neemt actief deel aan samenwerking met verschillende betrokkenen, communiceert professioneel.</t>
  </si>
  <si>
    <t>Neemt initiatief in samenwerking, draagt bij aan gezamenlijke doelen en werkt verbindend.</t>
  </si>
  <si>
    <t>Professioneel communiceren</t>
  </si>
  <si>
    <t>Communicatie is soms onduidelijk of onvoldoende afgestemd op context of ontvanger.</t>
  </si>
  <si>
    <t>Communiceert professioneel, afgestemd op de situatie en rol.</t>
  </si>
  <si>
    <t>Communiceert proactief, reflectief en oplossingsgericht; stemt stijl bewust af op doel en relatie.</t>
  </si>
  <si>
    <t>Oordeel: Leeruitkomst 3.3: (Inter)professioneel samenwerken binnen en buiten de organisatie</t>
  </si>
  <si>
    <t>Berekeningen:</t>
  </si>
  <si>
    <t>MAX aantal punten</t>
  </si>
  <si>
    <t>Totaal:</t>
  </si>
  <si>
    <t>Uitslag</t>
  </si>
  <si>
    <t>Leeruitkomst 2.1: Onderwijs ontwerpen en voorbereiden</t>
  </si>
  <si>
    <t>MAX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</si>
</sst>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Aptos Narrow"/>
      <scheme val="minor"/>
    </font>
    <font>
      <sz val="11"/>
      <color theme="1"/>
      <name val="Aptos Narrow"/>
    </font>
    <font>
      <sz val="11"/>
      <name val="Aptos Narrow"/>
    </font>
    <font>
      <b/>
      <sz val="24"/>
      <color theme="0"/>
      <name val="Aptos"/>
    </font>
    <font>
      <b/>
      <sz val="12"/>
      <color theme="0"/>
      <name val="Aptos"/>
    </font>
    <font>
      <b/>
      <sz val="12"/>
      <color rgb="FF000000"/>
      <name val="Aptos"/>
    </font>
    <font>
      <b/>
      <sz val="11"/>
      <color theme="1"/>
      <name val="Aptos"/>
    </font>
    <font>
      <b/>
      <sz val="12"/>
      <color theme="1"/>
      <name val="Aptos"/>
    </font>
    <font>
      <sz val="11"/>
      <color theme="0"/>
      <name val="Aptos Narrow"/>
    </font>
    <font>
      <sz val="12"/>
      <color theme="1"/>
      <name val="Aptos Narrow"/>
    </font>
    <font>
      <b/>
      <sz val="11"/>
      <color theme="0"/>
      <name val="Aptos"/>
    </font>
    <font>
      <b/>
      <sz val="10"/>
      <color theme="1"/>
      <name val="Arial"/>
      <family val="2"/>
    </font>
    <font>
      <sz val="10"/>
      <color theme="1"/>
      <name val="Aptos"/>
    </font>
    <font>
      <b/>
      <sz val="10"/>
      <color theme="1"/>
      <name val="Aptos"/>
    </font>
    <font>
      <sz val="11"/>
      <color theme="1"/>
      <name val="Aptos Narrow"/>
      <scheme val="minor"/>
    </font>
    <font>
      <b/>
      <sz val="11"/>
      <color theme="1"/>
      <name val="Aptos Narrow"/>
    </font>
    <font>
      <b/>
      <sz val="16"/>
      <color theme="1"/>
      <name val="Aptos"/>
    </font>
    <font>
      <b/>
      <sz val="16"/>
      <color theme="1"/>
      <name val="Aptos Narrow"/>
    </font>
  </fonts>
  <fills count="7">
    <fill>
      <patternFill patternType="none"/>
    </fill>
    <fill>
      <patternFill patternType="gray125"/>
    </fill>
    <fill>
      <patternFill patternType="solid">
        <fgColor rgb="FFF4F2EC"/>
        <bgColor rgb="FFF4F2EC"/>
      </patternFill>
    </fill>
    <fill>
      <patternFill patternType="solid">
        <fgColor rgb="FFE73151"/>
        <bgColor rgb="FFE73151"/>
      </patternFill>
    </fill>
    <fill>
      <patternFill patternType="solid">
        <fgColor theme="0"/>
        <bgColor theme="0"/>
      </patternFill>
    </fill>
    <fill>
      <patternFill patternType="solid">
        <fgColor rgb="FFD76DCC"/>
        <bgColor rgb="FFD76DCC"/>
      </patternFill>
    </fill>
    <fill>
      <patternFill patternType="solid">
        <fgColor rgb="FFF6C6AC"/>
        <bgColor rgb="FFF6C6AC"/>
      </patternFill>
    </fill>
  </fills>
  <borders count="16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2" borderId="1" xfId="0" applyFont="1" applyFill="1" applyBorder="1"/>
    <xf numFmtId="0" fontId="6" fillId="2" borderId="8" xfId="0" applyFont="1" applyFill="1" applyBorder="1"/>
    <xf numFmtId="0" fontId="7" fillId="2" borderId="9" xfId="0" applyFont="1" applyFill="1" applyBorder="1"/>
    <xf numFmtId="0" fontId="7" fillId="2" borderId="1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8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10" fillId="3" borderId="11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left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left" vertical="center" wrapText="1"/>
    </xf>
    <xf numFmtId="0" fontId="12" fillId="2" borderId="14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/>
    </xf>
    <xf numFmtId="10" fontId="9" fillId="2" borderId="1" xfId="0" applyNumberFormat="1" applyFont="1" applyFill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10" fontId="1" fillId="2" borderId="1" xfId="0" applyNumberFormat="1" applyFont="1" applyFill="1" applyBorder="1" applyAlignment="1">
      <alignment vertical="center"/>
    </xf>
    <xf numFmtId="0" fontId="9" fillId="2" borderId="1" xfId="0" applyFont="1" applyFill="1" applyBorder="1"/>
    <xf numFmtId="0" fontId="6" fillId="2" borderId="8" xfId="0" applyFont="1" applyFill="1" applyBorder="1" applyAlignment="1">
      <alignment vertical="center" wrapText="1"/>
    </xf>
    <xf numFmtId="0" fontId="13" fillId="2" borderId="15" xfId="0" applyFont="1" applyFill="1" applyBorder="1" applyAlignment="1">
      <alignment vertical="center" wrapText="1"/>
    </xf>
    <xf numFmtId="0" fontId="12" fillId="2" borderId="15" xfId="0" applyFont="1" applyFill="1" applyBorder="1" applyAlignment="1">
      <alignment horizontal="left" vertical="top" wrapText="1"/>
    </xf>
    <xf numFmtId="0" fontId="12" fillId="2" borderId="12" xfId="0" applyFont="1" applyFill="1" applyBorder="1" applyAlignment="1">
      <alignment horizontal="left" vertical="center" wrapText="1"/>
    </xf>
    <xf numFmtId="0" fontId="14" fillId="0" borderId="0" xfId="0" applyFont="1"/>
    <xf numFmtId="0" fontId="1" fillId="0" borderId="0" xfId="0" applyFont="1" applyAlignment="1">
      <alignment horizontal="left"/>
    </xf>
    <xf numFmtId="0" fontId="15" fillId="0" borderId="0" xfId="0" applyFont="1"/>
    <xf numFmtId="0" fontId="1" fillId="5" borderId="1" xfId="0" applyFont="1" applyFill="1" applyBorder="1" applyAlignment="1">
      <alignment horizontal="left"/>
    </xf>
    <xf numFmtId="0" fontId="1" fillId="5" borderId="1" xfId="0" applyFont="1" applyFill="1" applyBorder="1"/>
    <xf numFmtId="10" fontId="1" fillId="0" borderId="0" xfId="0" applyNumberFormat="1" applyFont="1"/>
    <xf numFmtId="0" fontId="16" fillId="6" borderId="11" xfId="0" applyFont="1" applyFill="1" applyBorder="1" applyAlignment="1">
      <alignment vertical="center" wrapText="1"/>
    </xf>
    <xf numFmtId="0" fontId="16" fillId="0" borderId="0" xfId="0" applyFont="1" applyAlignment="1">
      <alignment vertical="center" wrapText="1"/>
    </xf>
    <xf numFmtId="0" fontId="17" fillId="6" borderId="1" xfId="0" applyFont="1" applyFill="1" applyBorder="1"/>
    <xf numFmtId="0" fontId="17" fillId="0" borderId="0" xfId="0" applyFont="1"/>
    <xf numFmtId="0" fontId="4" fillId="3" borderId="7" xfId="0" applyFont="1" applyFill="1" applyBorder="1" applyAlignment="1">
      <alignment horizontal="left" vertical="center"/>
    </xf>
    <xf numFmtId="0" fontId="2" fillId="0" borderId="5" xfId="0" applyFont="1" applyBorder="1"/>
    <xf numFmtId="0" fontId="2" fillId="0" borderId="6" xfId="0" applyFont="1" applyBorder="1"/>
    <xf numFmtId="0" fontId="4" fillId="3" borderId="7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left" vertical="center" wrapText="1"/>
    </xf>
    <xf numFmtId="0" fontId="1" fillId="2" borderId="7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 vertical="center"/>
    </xf>
    <xf numFmtId="0" fontId="2" fillId="0" borderId="3" xfId="0" applyFont="1" applyBorder="1"/>
    <xf numFmtId="0" fontId="3" fillId="3" borderId="4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top" wrapText="1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workbookViewId="0"/>
  </sheetViews>
  <sheetFormatPr baseColWidth="10" defaultColWidth="12.6640625" defaultRowHeight="15" customHeight="1" x14ac:dyDescent="0.2"/>
  <cols>
    <col min="1" max="1" width="0.6640625" customWidth="1"/>
    <col min="2" max="2" width="26.1640625" customWidth="1"/>
    <col min="3" max="3" width="5" customWidth="1"/>
    <col min="4" max="4" width="26.1640625" customWidth="1"/>
    <col min="5" max="5" width="5" customWidth="1"/>
    <col min="6" max="6" width="26.1640625" customWidth="1"/>
    <col min="7" max="7" width="5" customWidth="1"/>
    <col min="8" max="8" width="26.1640625" customWidth="1"/>
    <col min="9" max="26" width="8" customWidth="1"/>
  </cols>
  <sheetData>
    <row r="1" spans="1:26" ht="75" customHeight="1" x14ac:dyDescent="0.2">
      <c r="A1" s="1"/>
      <c r="B1" s="40" t="s">
        <v>0</v>
      </c>
      <c r="C1" s="41"/>
      <c r="D1" s="42" t="s">
        <v>1</v>
      </c>
      <c r="E1" s="34"/>
      <c r="F1" s="34"/>
      <c r="G1" s="34"/>
      <c r="H1" s="35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30" customHeight="1" x14ac:dyDescent="0.2">
      <c r="A2" s="1"/>
      <c r="B2" s="33" t="s">
        <v>2</v>
      </c>
      <c r="C2" s="35"/>
      <c r="D2" s="43"/>
      <c r="E2" s="34"/>
      <c r="F2" s="34"/>
      <c r="G2" s="34"/>
      <c r="H2" s="35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30" customHeight="1" x14ac:dyDescent="0.2">
      <c r="A3" s="1"/>
      <c r="B3" s="33" t="s">
        <v>3</v>
      </c>
      <c r="C3" s="35"/>
      <c r="D3" s="43"/>
      <c r="E3" s="34"/>
      <c r="F3" s="34"/>
      <c r="G3" s="34"/>
      <c r="H3" s="35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30" customHeight="1" x14ac:dyDescent="0.2">
      <c r="A4" s="1"/>
      <c r="B4" s="33" t="s">
        <v>4</v>
      </c>
      <c r="C4" s="35"/>
      <c r="D4" s="43"/>
      <c r="E4" s="34"/>
      <c r="F4" s="34"/>
      <c r="G4" s="34"/>
      <c r="H4" s="35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30" customHeight="1" x14ac:dyDescent="0.2">
      <c r="A5" s="1"/>
      <c r="B5" s="33" t="s">
        <v>5</v>
      </c>
      <c r="C5" s="35"/>
      <c r="D5" s="43"/>
      <c r="E5" s="34"/>
      <c r="F5" s="34"/>
      <c r="G5" s="34"/>
      <c r="H5" s="35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1.75" customHeight="1" x14ac:dyDescent="0.2">
      <c r="A6" s="1"/>
      <c r="B6" s="2"/>
      <c r="C6" s="3"/>
      <c r="D6" s="4"/>
      <c r="E6" s="4"/>
      <c r="F6" s="4"/>
      <c r="G6" s="4"/>
      <c r="H6" s="5"/>
      <c r="I6" s="1"/>
      <c r="J6" s="1"/>
      <c r="K6" s="1"/>
      <c r="L6" s="1"/>
      <c r="M6" s="1"/>
      <c r="N6" s="6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1.75" customHeight="1" x14ac:dyDescent="0.2">
      <c r="A7" s="7"/>
      <c r="B7" s="33" t="s">
        <v>6</v>
      </c>
      <c r="C7" s="34"/>
      <c r="D7" s="34"/>
      <c r="E7" s="34"/>
      <c r="F7" s="34"/>
      <c r="G7" s="34"/>
      <c r="H7" s="35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</row>
    <row r="8" spans="1:26" ht="21.75" customHeight="1" x14ac:dyDescent="0.2">
      <c r="A8" s="7"/>
      <c r="B8" s="8" t="s">
        <v>7</v>
      </c>
      <c r="C8" s="36" t="s">
        <v>8</v>
      </c>
      <c r="D8" s="35"/>
      <c r="E8" s="36" t="s">
        <v>9</v>
      </c>
      <c r="F8" s="35"/>
      <c r="G8" s="36" t="s">
        <v>10</v>
      </c>
      <c r="H8" s="35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ht="60" customHeight="1" x14ac:dyDescent="0.2">
      <c r="A9" s="1"/>
      <c r="B9" s="9" t="s">
        <v>11</v>
      </c>
      <c r="C9" s="10" t="b">
        <v>1</v>
      </c>
      <c r="D9" s="11" t="s">
        <v>12</v>
      </c>
      <c r="E9" s="10" t="b">
        <v>0</v>
      </c>
      <c r="F9" s="11" t="s">
        <v>13</v>
      </c>
      <c r="G9" s="10" t="b">
        <v>0</v>
      </c>
      <c r="H9" s="11" t="s">
        <v>14</v>
      </c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60" customHeight="1" x14ac:dyDescent="0.2">
      <c r="A10" s="1"/>
      <c r="B10" s="9" t="s">
        <v>15</v>
      </c>
      <c r="C10" s="10" t="b">
        <v>0</v>
      </c>
      <c r="D10" s="11" t="s">
        <v>16</v>
      </c>
      <c r="E10" s="10" t="b">
        <v>1</v>
      </c>
      <c r="F10" s="11" t="s">
        <v>17</v>
      </c>
      <c r="G10" s="10" t="b">
        <v>0</v>
      </c>
      <c r="H10" s="11" t="s">
        <v>18</v>
      </c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60" customHeight="1" x14ac:dyDescent="0.2">
      <c r="A11" s="1"/>
      <c r="B11" s="9" t="s">
        <v>19</v>
      </c>
      <c r="C11" s="10" t="b">
        <v>0</v>
      </c>
      <c r="D11" s="11" t="s">
        <v>20</v>
      </c>
      <c r="E11" s="10" t="b">
        <v>0</v>
      </c>
      <c r="F11" s="11" t="s">
        <v>21</v>
      </c>
      <c r="G11" s="10" t="b">
        <v>1</v>
      </c>
      <c r="H11" s="11" t="s">
        <v>22</v>
      </c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60" customHeight="1" x14ac:dyDescent="0.2">
      <c r="A12" s="1"/>
      <c r="B12" s="9" t="s">
        <v>23</v>
      </c>
      <c r="C12" s="10" t="b">
        <v>0</v>
      </c>
      <c r="D12" s="11" t="s">
        <v>24</v>
      </c>
      <c r="E12" s="10" t="b">
        <v>0</v>
      </c>
      <c r="F12" s="11" t="s">
        <v>25</v>
      </c>
      <c r="G12" s="10" t="b">
        <v>1</v>
      </c>
      <c r="H12" s="11" t="s">
        <v>26</v>
      </c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60" customHeight="1" x14ac:dyDescent="0.2">
      <c r="A13" s="1"/>
      <c r="B13" s="12" t="s">
        <v>27</v>
      </c>
      <c r="C13" s="10" t="b">
        <v>0</v>
      </c>
      <c r="D13" s="13" t="s">
        <v>28</v>
      </c>
      <c r="E13" s="10" t="b">
        <v>0</v>
      </c>
      <c r="F13" s="13" t="s">
        <v>29</v>
      </c>
      <c r="G13" s="10" t="b">
        <v>1</v>
      </c>
      <c r="H13" s="13" t="s">
        <v>30</v>
      </c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1.75" customHeight="1" x14ac:dyDescent="0.2">
      <c r="A14" s="14"/>
      <c r="B14" s="36" t="s">
        <v>31</v>
      </c>
      <c r="C14" s="34"/>
      <c r="D14" s="34"/>
      <c r="E14" s="34"/>
      <c r="F14" s="34"/>
      <c r="G14" s="34"/>
      <c r="H14" s="35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</row>
    <row r="15" spans="1:26" ht="21.75" customHeight="1" x14ac:dyDescent="0.2">
      <c r="A15" s="14"/>
      <c r="B15" s="36" t="str">
        <f>Berekeningen!G9</f>
        <v>Verwacht niveau</v>
      </c>
      <c r="C15" s="34"/>
      <c r="D15" s="34"/>
      <c r="E15" s="34"/>
      <c r="F15" s="34"/>
      <c r="G15" s="34"/>
      <c r="H15" s="35"/>
      <c r="I15" s="14"/>
      <c r="J15" s="15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</row>
    <row r="16" spans="1:26" ht="21.75" customHeight="1" x14ac:dyDescent="0.2">
      <c r="A16" s="16"/>
      <c r="B16" s="37"/>
      <c r="C16" s="34"/>
      <c r="D16" s="34"/>
      <c r="E16" s="34"/>
      <c r="F16" s="34"/>
      <c r="G16" s="34"/>
      <c r="H16" s="35"/>
      <c r="I16" s="16"/>
      <c r="J16" s="17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1:26" ht="21.75" customHeight="1" x14ac:dyDescent="0.2">
      <c r="A17" s="7"/>
      <c r="B17" s="33" t="s">
        <v>32</v>
      </c>
      <c r="C17" s="34"/>
      <c r="D17" s="34"/>
      <c r="E17" s="34"/>
      <c r="F17" s="34"/>
      <c r="G17" s="34"/>
      <c r="H17" s="35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 ht="21.75" customHeight="1" x14ac:dyDescent="0.2">
      <c r="A18" s="7"/>
      <c r="B18" s="8" t="s">
        <v>7</v>
      </c>
      <c r="C18" s="36" t="s">
        <v>8</v>
      </c>
      <c r="D18" s="35"/>
      <c r="E18" s="36" t="s">
        <v>9</v>
      </c>
      <c r="F18" s="35"/>
      <c r="G18" s="36" t="s">
        <v>10</v>
      </c>
      <c r="H18" s="35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60" customHeight="1" x14ac:dyDescent="0.2">
      <c r="A19" s="1"/>
      <c r="B19" s="9" t="s">
        <v>33</v>
      </c>
      <c r="C19" s="10" t="b">
        <v>0</v>
      </c>
      <c r="D19" s="11" t="s">
        <v>34</v>
      </c>
      <c r="E19" s="10" t="b">
        <v>0</v>
      </c>
      <c r="F19" s="11" t="s">
        <v>35</v>
      </c>
      <c r="G19" s="10" t="b">
        <v>0</v>
      </c>
      <c r="H19" s="11" t="s">
        <v>36</v>
      </c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60" customHeight="1" x14ac:dyDescent="0.2">
      <c r="A20" s="1"/>
      <c r="B20" s="9" t="s">
        <v>37</v>
      </c>
      <c r="C20" s="10" t="b">
        <v>0</v>
      </c>
      <c r="D20" s="11" t="s">
        <v>38</v>
      </c>
      <c r="E20" s="10" t="b">
        <v>0</v>
      </c>
      <c r="F20" s="11" t="s">
        <v>39</v>
      </c>
      <c r="G20" s="10" t="b">
        <v>0</v>
      </c>
      <c r="H20" s="11" t="s">
        <v>40</v>
      </c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60" customHeight="1" x14ac:dyDescent="0.2">
      <c r="A21" s="1"/>
      <c r="B21" s="9" t="s">
        <v>41</v>
      </c>
      <c r="C21" s="10" t="b">
        <v>0</v>
      </c>
      <c r="D21" s="11" t="s">
        <v>42</v>
      </c>
      <c r="E21" s="10" t="b">
        <v>0</v>
      </c>
      <c r="F21" s="11" t="s">
        <v>43</v>
      </c>
      <c r="G21" s="10" t="b">
        <v>0</v>
      </c>
      <c r="H21" s="11" t="s">
        <v>44</v>
      </c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60" customHeight="1" x14ac:dyDescent="0.2">
      <c r="A22" s="1"/>
      <c r="B22" s="9" t="s">
        <v>45</v>
      </c>
      <c r="C22" s="10" t="b">
        <v>0</v>
      </c>
      <c r="D22" s="11" t="s">
        <v>46</v>
      </c>
      <c r="E22" s="10" t="b">
        <v>0</v>
      </c>
      <c r="F22" s="11" t="s">
        <v>47</v>
      </c>
      <c r="G22" s="10" t="b">
        <v>0</v>
      </c>
      <c r="H22" s="11" t="s">
        <v>48</v>
      </c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60" customHeight="1" x14ac:dyDescent="0.2">
      <c r="A23" s="1"/>
      <c r="B23" s="9" t="s">
        <v>49</v>
      </c>
      <c r="C23" s="10" t="b">
        <v>0</v>
      </c>
      <c r="D23" s="11" t="s">
        <v>50</v>
      </c>
      <c r="E23" s="10" t="b">
        <v>0</v>
      </c>
      <c r="F23" s="11" t="s">
        <v>51</v>
      </c>
      <c r="G23" s="10" t="b">
        <v>0</v>
      </c>
      <c r="H23" s="11" t="s">
        <v>52</v>
      </c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60" customHeight="1" x14ac:dyDescent="0.2">
      <c r="A24" s="1"/>
      <c r="B24" s="9" t="s">
        <v>53</v>
      </c>
      <c r="C24" s="10" t="b">
        <v>0</v>
      </c>
      <c r="D24" s="11" t="s">
        <v>54</v>
      </c>
      <c r="E24" s="10" t="b">
        <v>0</v>
      </c>
      <c r="F24" s="11" t="s">
        <v>55</v>
      </c>
      <c r="G24" s="10" t="b">
        <v>0</v>
      </c>
      <c r="H24" s="11" t="s">
        <v>56</v>
      </c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60" customHeight="1" x14ac:dyDescent="0.2">
      <c r="A25" s="1"/>
      <c r="B25" s="9" t="s">
        <v>57</v>
      </c>
      <c r="C25" s="10" t="b">
        <v>0</v>
      </c>
      <c r="D25" s="11" t="s">
        <v>58</v>
      </c>
      <c r="E25" s="10" t="b">
        <v>0</v>
      </c>
      <c r="F25" s="11" t="s">
        <v>59</v>
      </c>
      <c r="G25" s="10" t="b">
        <v>0</v>
      </c>
      <c r="H25" s="11" t="s">
        <v>60</v>
      </c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60" customHeight="1" x14ac:dyDescent="0.2">
      <c r="A26" s="1"/>
      <c r="B26" s="9" t="s">
        <v>61</v>
      </c>
      <c r="C26" s="10" t="b">
        <v>0</v>
      </c>
      <c r="D26" s="11" t="s">
        <v>62</v>
      </c>
      <c r="E26" s="10" t="b">
        <v>0</v>
      </c>
      <c r="F26" s="11" t="s">
        <v>63</v>
      </c>
      <c r="G26" s="10" t="b">
        <v>0</v>
      </c>
      <c r="H26" s="11" t="s">
        <v>64</v>
      </c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60" customHeight="1" x14ac:dyDescent="0.2">
      <c r="A27" s="1"/>
      <c r="B27" s="9" t="s">
        <v>65</v>
      </c>
      <c r="C27" s="10" t="b">
        <v>0</v>
      </c>
      <c r="D27" s="11" t="s">
        <v>66</v>
      </c>
      <c r="E27" s="10" t="b">
        <v>0</v>
      </c>
      <c r="F27" s="11" t="s">
        <v>67</v>
      </c>
      <c r="G27" s="10" t="b">
        <v>0</v>
      </c>
      <c r="H27" s="11" t="s">
        <v>68</v>
      </c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60" customHeight="1" x14ac:dyDescent="0.2">
      <c r="A28" s="1"/>
      <c r="B28" s="9" t="s">
        <v>69</v>
      </c>
      <c r="C28" s="10" t="b">
        <v>0</v>
      </c>
      <c r="D28" s="11" t="s">
        <v>70</v>
      </c>
      <c r="E28" s="10" t="b">
        <v>0</v>
      </c>
      <c r="F28" s="11" t="s">
        <v>71</v>
      </c>
      <c r="G28" s="10" t="b">
        <v>0</v>
      </c>
      <c r="H28" s="11" t="s">
        <v>72</v>
      </c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21.75" customHeight="1" x14ac:dyDescent="0.2">
      <c r="A29" s="14"/>
      <c r="B29" s="36" t="s">
        <v>73</v>
      </c>
      <c r="C29" s="34"/>
      <c r="D29" s="34"/>
      <c r="E29" s="34"/>
      <c r="F29" s="34"/>
      <c r="G29" s="34"/>
      <c r="H29" s="35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</row>
    <row r="30" spans="1:26" ht="21.75" customHeight="1" x14ac:dyDescent="0.2">
      <c r="A30" s="14"/>
      <c r="B30" s="36" t="str">
        <f>Berekeningen!G23</f>
        <v>Niet alles is juist ingevuld</v>
      </c>
      <c r="C30" s="34"/>
      <c r="D30" s="34"/>
      <c r="E30" s="34"/>
      <c r="F30" s="34"/>
      <c r="G30" s="34"/>
      <c r="H30" s="35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</row>
    <row r="31" spans="1:26" ht="21.75" customHeight="1" x14ac:dyDescent="0.2">
      <c r="A31" s="16"/>
      <c r="B31" s="37"/>
      <c r="C31" s="34"/>
      <c r="D31" s="34"/>
      <c r="E31" s="34"/>
      <c r="F31" s="34"/>
      <c r="G31" s="34"/>
      <c r="H31" s="35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1:26" ht="21.75" customHeight="1" x14ac:dyDescent="0.2">
      <c r="A32" s="7"/>
      <c r="B32" s="33" t="s">
        <v>74</v>
      </c>
      <c r="C32" s="34"/>
      <c r="D32" s="34"/>
      <c r="E32" s="34"/>
      <c r="F32" s="34"/>
      <c r="G32" s="34"/>
      <c r="H32" s="35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</row>
    <row r="33" spans="1:26" ht="21.75" customHeight="1" x14ac:dyDescent="0.2">
      <c r="A33" s="7"/>
      <c r="B33" s="8" t="s">
        <v>7</v>
      </c>
      <c r="C33" s="36" t="s">
        <v>8</v>
      </c>
      <c r="D33" s="35"/>
      <c r="E33" s="36" t="s">
        <v>9</v>
      </c>
      <c r="F33" s="35"/>
      <c r="G33" s="36" t="s">
        <v>10</v>
      </c>
      <c r="H33" s="35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</row>
    <row r="34" spans="1:26" ht="60" customHeight="1" x14ac:dyDescent="0.2">
      <c r="A34" s="1"/>
      <c r="B34" s="9" t="s">
        <v>75</v>
      </c>
      <c r="C34" s="10" t="b">
        <v>0</v>
      </c>
      <c r="D34" s="11" t="s">
        <v>76</v>
      </c>
      <c r="E34" s="10" t="b">
        <v>0</v>
      </c>
      <c r="F34" s="11" t="s">
        <v>77</v>
      </c>
      <c r="G34" s="10" t="b">
        <v>0</v>
      </c>
      <c r="H34" s="11" t="s">
        <v>78</v>
      </c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60" customHeight="1" x14ac:dyDescent="0.2">
      <c r="A35" s="1"/>
      <c r="B35" s="9" t="s">
        <v>79</v>
      </c>
      <c r="C35" s="10" t="b">
        <v>0</v>
      </c>
      <c r="D35" s="11" t="s">
        <v>80</v>
      </c>
      <c r="E35" s="10" t="b">
        <v>0</v>
      </c>
      <c r="F35" s="11" t="s">
        <v>81</v>
      </c>
      <c r="G35" s="10" t="b">
        <v>0</v>
      </c>
      <c r="H35" s="11" t="s">
        <v>82</v>
      </c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60" customHeight="1" x14ac:dyDescent="0.2">
      <c r="A36" s="1"/>
      <c r="B36" s="9" t="s">
        <v>83</v>
      </c>
      <c r="C36" s="10" t="b">
        <v>0</v>
      </c>
      <c r="D36" s="11" t="s">
        <v>84</v>
      </c>
      <c r="E36" s="10" t="b">
        <v>0</v>
      </c>
      <c r="F36" s="11" t="s">
        <v>85</v>
      </c>
      <c r="G36" s="10" t="b">
        <v>0</v>
      </c>
      <c r="H36" s="11" t="s">
        <v>86</v>
      </c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60" customHeight="1" x14ac:dyDescent="0.2">
      <c r="A37" s="1"/>
      <c r="B37" s="9" t="s">
        <v>87</v>
      </c>
      <c r="C37" s="10" t="b">
        <v>0</v>
      </c>
      <c r="D37" s="11" t="s">
        <v>88</v>
      </c>
      <c r="E37" s="10" t="b">
        <v>0</v>
      </c>
      <c r="F37" s="11" t="s">
        <v>89</v>
      </c>
      <c r="G37" s="10" t="b">
        <v>0</v>
      </c>
      <c r="H37" s="11" t="s">
        <v>90</v>
      </c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60" customHeight="1" x14ac:dyDescent="0.2">
      <c r="A38" s="1"/>
      <c r="B38" s="9" t="s">
        <v>91</v>
      </c>
      <c r="C38" s="10" t="b">
        <v>0</v>
      </c>
      <c r="D38" s="11" t="s">
        <v>92</v>
      </c>
      <c r="E38" s="10" t="b">
        <v>0</v>
      </c>
      <c r="F38" s="11" t="s">
        <v>93</v>
      </c>
      <c r="G38" s="10" t="b">
        <v>0</v>
      </c>
      <c r="H38" s="11" t="s">
        <v>94</v>
      </c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60" customHeight="1" x14ac:dyDescent="0.2">
      <c r="A39" s="1"/>
      <c r="B39" s="9" t="s">
        <v>95</v>
      </c>
      <c r="C39" s="10" t="b">
        <v>0</v>
      </c>
      <c r="D39" s="11" t="s">
        <v>96</v>
      </c>
      <c r="E39" s="10" t="b">
        <v>0</v>
      </c>
      <c r="F39" s="11" t="s">
        <v>97</v>
      </c>
      <c r="G39" s="10" t="b">
        <v>0</v>
      </c>
      <c r="H39" s="11" t="s">
        <v>98</v>
      </c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21.75" customHeight="1" x14ac:dyDescent="0.2">
      <c r="A40" s="18"/>
      <c r="B40" s="36" t="s">
        <v>99</v>
      </c>
      <c r="C40" s="34"/>
      <c r="D40" s="34"/>
      <c r="E40" s="34"/>
      <c r="F40" s="34"/>
      <c r="G40" s="34"/>
      <c r="H40" s="35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</row>
    <row r="41" spans="1:26" ht="21.75" customHeight="1" x14ac:dyDescent="0.2">
      <c r="A41" s="18"/>
      <c r="B41" s="36" t="str">
        <f>Berekeningen!G34</f>
        <v>Niet alles is juist ingevuld</v>
      </c>
      <c r="C41" s="34"/>
      <c r="D41" s="34"/>
      <c r="E41" s="34"/>
      <c r="F41" s="34"/>
      <c r="G41" s="34"/>
      <c r="H41" s="35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</row>
    <row r="42" spans="1:26" ht="21.75" customHeight="1" x14ac:dyDescent="0.2">
      <c r="A42" s="1"/>
      <c r="B42" s="19"/>
      <c r="C42" s="20"/>
      <c r="D42" s="21"/>
      <c r="E42" s="21"/>
      <c r="F42" s="21"/>
      <c r="G42" s="21"/>
      <c r="H42" s="22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21.75" customHeight="1" x14ac:dyDescent="0.2">
      <c r="A43" s="7"/>
      <c r="B43" s="33" t="s">
        <v>100</v>
      </c>
      <c r="C43" s="34"/>
      <c r="D43" s="34"/>
      <c r="E43" s="34"/>
      <c r="F43" s="34"/>
      <c r="G43" s="34"/>
      <c r="H43" s="35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</row>
    <row r="44" spans="1:26" ht="21.75" customHeight="1" x14ac:dyDescent="0.2">
      <c r="A44" s="7"/>
      <c r="B44" s="8" t="s">
        <v>7</v>
      </c>
      <c r="C44" s="36" t="s">
        <v>8</v>
      </c>
      <c r="D44" s="35"/>
      <c r="E44" s="36" t="s">
        <v>9</v>
      </c>
      <c r="F44" s="35"/>
      <c r="G44" s="36" t="s">
        <v>10</v>
      </c>
      <c r="H44" s="35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</row>
    <row r="45" spans="1:26" ht="60" customHeight="1" x14ac:dyDescent="0.2">
      <c r="A45" s="1"/>
      <c r="B45" s="9" t="s">
        <v>101</v>
      </c>
      <c r="C45" s="10" t="b">
        <v>0</v>
      </c>
      <c r="D45" s="11" t="s">
        <v>102</v>
      </c>
      <c r="E45" s="10" t="b">
        <v>0</v>
      </c>
      <c r="F45" s="11" t="s">
        <v>103</v>
      </c>
      <c r="G45" s="10" t="b">
        <v>0</v>
      </c>
      <c r="H45" s="11" t="s">
        <v>104</v>
      </c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60" customHeight="1" x14ac:dyDescent="0.2">
      <c r="A46" s="1"/>
      <c r="B46" s="9" t="s">
        <v>105</v>
      </c>
      <c r="C46" s="10" t="b">
        <v>0</v>
      </c>
      <c r="D46" s="11" t="s">
        <v>106</v>
      </c>
      <c r="E46" s="10" t="b">
        <v>0</v>
      </c>
      <c r="F46" s="11" t="s">
        <v>107</v>
      </c>
      <c r="G46" s="10" t="b">
        <v>0</v>
      </c>
      <c r="H46" s="11" t="s">
        <v>108</v>
      </c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60" customHeight="1" x14ac:dyDescent="0.2">
      <c r="A47" s="1"/>
      <c r="B47" s="9" t="s">
        <v>109</v>
      </c>
      <c r="C47" s="10" t="b">
        <v>0</v>
      </c>
      <c r="D47" s="11" t="s">
        <v>110</v>
      </c>
      <c r="E47" s="10" t="b">
        <v>0</v>
      </c>
      <c r="F47" s="11" t="s">
        <v>111</v>
      </c>
      <c r="G47" s="10" t="b">
        <v>0</v>
      </c>
      <c r="H47" s="11" t="s">
        <v>112</v>
      </c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60" customHeight="1" x14ac:dyDescent="0.2">
      <c r="A48" s="1"/>
      <c r="B48" s="9" t="s">
        <v>113</v>
      </c>
      <c r="C48" s="10" t="b">
        <v>0</v>
      </c>
      <c r="D48" s="11" t="s">
        <v>114</v>
      </c>
      <c r="E48" s="10" t="b">
        <v>0</v>
      </c>
      <c r="F48" s="11" t="s">
        <v>115</v>
      </c>
      <c r="G48" s="10" t="b">
        <v>0</v>
      </c>
      <c r="H48" s="11" t="s">
        <v>116</v>
      </c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60" customHeight="1" x14ac:dyDescent="0.2">
      <c r="A49" s="1"/>
      <c r="B49" s="9" t="s">
        <v>117</v>
      </c>
      <c r="C49" s="10" t="b">
        <v>0</v>
      </c>
      <c r="D49" s="11" t="s">
        <v>118</v>
      </c>
      <c r="E49" s="10" t="b">
        <v>0</v>
      </c>
      <c r="F49" s="11" t="s">
        <v>119</v>
      </c>
      <c r="G49" s="10" t="b">
        <v>0</v>
      </c>
      <c r="H49" s="11" t="s">
        <v>120</v>
      </c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60" customHeight="1" x14ac:dyDescent="0.2">
      <c r="A50" s="1"/>
      <c r="B50" s="9" t="s">
        <v>121</v>
      </c>
      <c r="C50" s="10" t="b">
        <v>0</v>
      </c>
      <c r="D50" s="11" t="s">
        <v>122</v>
      </c>
      <c r="E50" s="10" t="b">
        <v>0</v>
      </c>
      <c r="F50" s="11" t="s">
        <v>123</v>
      </c>
      <c r="G50" s="10" t="b">
        <v>0</v>
      </c>
      <c r="H50" s="11" t="s">
        <v>124</v>
      </c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60" customHeight="1" x14ac:dyDescent="0.2">
      <c r="A51" s="1"/>
      <c r="B51" s="9" t="s">
        <v>125</v>
      </c>
      <c r="C51" s="10" t="b">
        <v>0</v>
      </c>
      <c r="D51" s="11" t="s">
        <v>126</v>
      </c>
      <c r="E51" s="10" t="b">
        <v>0</v>
      </c>
      <c r="F51" s="11" t="s">
        <v>127</v>
      </c>
      <c r="G51" s="10" t="b">
        <v>0</v>
      </c>
      <c r="H51" s="11" t="s">
        <v>128</v>
      </c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60" customHeight="1" x14ac:dyDescent="0.2">
      <c r="A52" s="1"/>
      <c r="B52" s="9" t="s">
        <v>129</v>
      </c>
      <c r="C52" s="10" t="b">
        <v>0</v>
      </c>
      <c r="D52" s="11" t="s">
        <v>130</v>
      </c>
      <c r="E52" s="10" t="b">
        <v>0</v>
      </c>
      <c r="F52" s="11" t="s">
        <v>131</v>
      </c>
      <c r="G52" s="10" t="b">
        <v>0</v>
      </c>
      <c r="H52" s="11" t="s">
        <v>132</v>
      </c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60" customHeight="1" x14ac:dyDescent="0.2">
      <c r="A53" s="1"/>
      <c r="B53" s="9" t="s">
        <v>133</v>
      </c>
      <c r="C53" s="10" t="b">
        <v>0</v>
      </c>
      <c r="D53" s="11" t="s">
        <v>134</v>
      </c>
      <c r="E53" s="10" t="b">
        <v>0</v>
      </c>
      <c r="F53" s="11" t="s">
        <v>135</v>
      </c>
      <c r="G53" s="10" t="b">
        <v>0</v>
      </c>
      <c r="H53" s="11" t="s">
        <v>136</v>
      </c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60" customHeight="1" x14ac:dyDescent="0.2">
      <c r="A54" s="1"/>
      <c r="B54" s="9" t="s">
        <v>137</v>
      </c>
      <c r="C54" s="10" t="b">
        <v>0</v>
      </c>
      <c r="D54" s="11" t="s">
        <v>138</v>
      </c>
      <c r="E54" s="10" t="b">
        <v>0</v>
      </c>
      <c r="F54" s="11" t="s">
        <v>139</v>
      </c>
      <c r="G54" s="10" t="b">
        <v>0</v>
      </c>
      <c r="H54" s="11" t="s">
        <v>140</v>
      </c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60" customHeight="1" x14ac:dyDescent="0.2">
      <c r="A55" s="1"/>
      <c r="B55" s="9" t="s">
        <v>141</v>
      </c>
      <c r="C55" s="10" t="b">
        <v>0</v>
      </c>
      <c r="D55" s="11" t="s">
        <v>142</v>
      </c>
      <c r="E55" s="10" t="b">
        <v>0</v>
      </c>
      <c r="F55" s="11" t="s">
        <v>143</v>
      </c>
      <c r="G55" s="10" t="b">
        <v>0</v>
      </c>
      <c r="H55" s="11" t="s">
        <v>144</v>
      </c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60" customHeight="1" x14ac:dyDescent="0.2">
      <c r="A56" s="1"/>
      <c r="B56" s="9" t="s">
        <v>145</v>
      </c>
      <c r="C56" s="10" t="b">
        <v>0</v>
      </c>
      <c r="D56" s="11" t="s">
        <v>146</v>
      </c>
      <c r="E56" s="10" t="b">
        <v>0</v>
      </c>
      <c r="F56" s="11" t="s">
        <v>147</v>
      </c>
      <c r="G56" s="10" t="b">
        <v>0</v>
      </c>
      <c r="H56" s="11" t="s">
        <v>148</v>
      </c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21.75" customHeight="1" x14ac:dyDescent="0.2">
      <c r="A57" s="18"/>
      <c r="B57" s="36" t="s">
        <v>149</v>
      </c>
      <c r="C57" s="34"/>
      <c r="D57" s="34"/>
      <c r="E57" s="34"/>
      <c r="F57" s="34"/>
      <c r="G57" s="34"/>
      <c r="H57" s="35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</row>
    <row r="58" spans="1:26" ht="21.75" customHeight="1" x14ac:dyDescent="0.2">
      <c r="A58" s="18"/>
      <c r="B58" s="36" t="str">
        <f>Berekeningen!G51</f>
        <v>Niet alles is juist ingevuld</v>
      </c>
      <c r="C58" s="34"/>
      <c r="D58" s="34"/>
      <c r="E58" s="34"/>
      <c r="F58" s="34"/>
      <c r="G58" s="34"/>
      <c r="H58" s="35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</row>
    <row r="59" spans="1:26" ht="21.75" customHeight="1" x14ac:dyDescent="0.2">
      <c r="A59" s="1"/>
      <c r="B59" s="37"/>
      <c r="C59" s="34"/>
      <c r="D59" s="34"/>
      <c r="E59" s="34"/>
      <c r="F59" s="34"/>
      <c r="G59" s="34"/>
      <c r="H59" s="35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21.75" customHeight="1" x14ac:dyDescent="0.2">
      <c r="A60" s="7"/>
      <c r="B60" s="33" t="s">
        <v>150</v>
      </c>
      <c r="C60" s="34"/>
      <c r="D60" s="34"/>
      <c r="E60" s="34"/>
      <c r="F60" s="34"/>
      <c r="G60" s="34"/>
      <c r="H60" s="35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</row>
    <row r="61" spans="1:26" ht="21.75" customHeight="1" x14ac:dyDescent="0.2">
      <c r="A61" s="7"/>
      <c r="B61" s="8" t="s">
        <v>7</v>
      </c>
      <c r="C61" s="36" t="s">
        <v>8</v>
      </c>
      <c r="D61" s="35"/>
      <c r="E61" s="36" t="s">
        <v>9</v>
      </c>
      <c r="F61" s="35"/>
      <c r="G61" s="36" t="s">
        <v>10</v>
      </c>
      <c r="H61" s="35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</row>
    <row r="62" spans="1:26" ht="60" customHeight="1" x14ac:dyDescent="0.2">
      <c r="A62" s="1"/>
      <c r="B62" s="9" t="s">
        <v>151</v>
      </c>
      <c r="C62" s="10" t="b">
        <v>0</v>
      </c>
      <c r="D62" s="11" t="s">
        <v>152</v>
      </c>
      <c r="E62" s="10" t="b">
        <v>0</v>
      </c>
      <c r="F62" s="11" t="s">
        <v>153</v>
      </c>
      <c r="G62" s="10" t="b">
        <v>0</v>
      </c>
      <c r="H62" s="11" t="s">
        <v>154</v>
      </c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60" customHeight="1" x14ac:dyDescent="0.2">
      <c r="A63" s="1"/>
      <c r="B63" s="9" t="s">
        <v>155</v>
      </c>
      <c r="C63" s="10" t="b">
        <v>0</v>
      </c>
      <c r="D63" s="11" t="s">
        <v>156</v>
      </c>
      <c r="E63" s="10" t="b">
        <v>0</v>
      </c>
      <c r="F63" s="11" t="s">
        <v>157</v>
      </c>
      <c r="G63" s="10" t="b">
        <v>0</v>
      </c>
      <c r="H63" s="11" t="s">
        <v>158</v>
      </c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60" customHeight="1" x14ac:dyDescent="0.2">
      <c r="A64" s="1"/>
      <c r="B64" s="9" t="s">
        <v>159</v>
      </c>
      <c r="C64" s="10" t="b">
        <v>0</v>
      </c>
      <c r="D64" s="11" t="s">
        <v>160</v>
      </c>
      <c r="E64" s="10" t="b">
        <v>0</v>
      </c>
      <c r="F64" s="11" t="s">
        <v>161</v>
      </c>
      <c r="G64" s="10" t="b">
        <v>0</v>
      </c>
      <c r="H64" s="11" t="s">
        <v>162</v>
      </c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60" customHeight="1" x14ac:dyDescent="0.2">
      <c r="A65" s="1"/>
      <c r="B65" s="9" t="s">
        <v>163</v>
      </c>
      <c r="C65" s="10" t="b">
        <v>0</v>
      </c>
      <c r="D65" s="11" t="s">
        <v>164</v>
      </c>
      <c r="E65" s="10" t="b">
        <v>0</v>
      </c>
      <c r="F65" s="11" t="s">
        <v>165</v>
      </c>
      <c r="G65" s="10" t="b">
        <v>0</v>
      </c>
      <c r="H65" s="11" t="s">
        <v>166</v>
      </c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60" customHeight="1" x14ac:dyDescent="0.2">
      <c r="A66" s="1"/>
      <c r="B66" s="9" t="s">
        <v>167</v>
      </c>
      <c r="C66" s="10" t="b">
        <v>0</v>
      </c>
      <c r="D66" s="11" t="s">
        <v>168</v>
      </c>
      <c r="E66" s="10" t="b">
        <v>0</v>
      </c>
      <c r="F66" s="11" t="s">
        <v>169</v>
      </c>
      <c r="G66" s="10" t="b">
        <v>0</v>
      </c>
      <c r="H66" s="11" t="s">
        <v>170</v>
      </c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60" customHeight="1" x14ac:dyDescent="0.2">
      <c r="A67" s="1"/>
      <c r="B67" s="9" t="s">
        <v>171</v>
      </c>
      <c r="C67" s="10" t="b">
        <v>0</v>
      </c>
      <c r="D67" s="11" t="s">
        <v>172</v>
      </c>
      <c r="E67" s="10" t="b">
        <v>0</v>
      </c>
      <c r="F67" s="11" t="s">
        <v>173</v>
      </c>
      <c r="G67" s="10" t="b">
        <v>0</v>
      </c>
      <c r="H67" s="11" t="s">
        <v>174</v>
      </c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21.75" customHeight="1" x14ac:dyDescent="0.2">
      <c r="A68" s="18"/>
      <c r="B68" s="36" t="s">
        <v>175</v>
      </c>
      <c r="C68" s="34"/>
      <c r="D68" s="34"/>
      <c r="E68" s="34"/>
      <c r="F68" s="34"/>
      <c r="G68" s="34"/>
      <c r="H68" s="35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</row>
    <row r="69" spans="1:26" ht="21.75" customHeight="1" x14ac:dyDescent="0.2">
      <c r="A69" s="18"/>
      <c r="B69" s="44" t="str">
        <f>Berekeningen!G62</f>
        <v>Niet alles is juist ingevuld</v>
      </c>
      <c r="C69" s="34"/>
      <c r="D69" s="34"/>
      <c r="E69" s="34"/>
      <c r="F69" s="34"/>
      <c r="G69" s="34"/>
      <c r="H69" s="35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</row>
    <row r="70" spans="1:26" ht="21.75" customHeight="1" x14ac:dyDescent="0.2">
      <c r="A70" s="1"/>
      <c r="B70" s="37"/>
      <c r="C70" s="34"/>
      <c r="D70" s="34"/>
      <c r="E70" s="34"/>
      <c r="F70" s="34"/>
      <c r="G70" s="34"/>
      <c r="H70" s="35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21.75" customHeight="1" x14ac:dyDescent="0.2">
      <c r="A71" s="7"/>
      <c r="B71" s="33" t="s">
        <v>176</v>
      </c>
      <c r="C71" s="34"/>
      <c r="D71" s="34"/>
      <c r="E71" s="34"/>
      <c r="F71" s="34"/>
      <c r="G71" s="34"/>
      <c r="H71" s="35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</row>
    <row r="72" spans="1:26" ht="21.75" customHeight="1" x14ac:dyDescent="0.2">
      <c r="A72" s="7"/>
      <c r="B72" s="8" t="s">
        <v>7</v>
      </c>
      <c r="C72" s="36" t="s">
        <v>8</v>
      </c>
      <c r="D72" s="35"/>
      <c r="E72" s="36" t="s">
        <v>9</v>
      </c>
      <c r="F72" s="35"/>
      <c r="G72" s="36" t="s">
        <v>10</v>
      </c>
      <c r="H72" s="35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</row>
    <row r="73" spans="1:26" ht="60" customHeight="1" x14ac:dyDescent="0.2">
      <c r="A73" s="1"/>
      <c r="B73" s="9" t="s">
        <v>177</v>
      </c>
      <c r="C73" s="10" t="b">
        <v>0</v>
      </c>
      <c r="D73" s="11" t="s">
        <v>178</v>
      </c>
      <c r="E73" s="10" t="b">
        <v>0</v>
      </c>
      <c r="F73" s="11" t="s">
        <v>179</v>
      </c>
      <c r="G73" s="10" t="b">
        <v>0</v>
      </c>
      <c r="H73" s="11" t="s">
        <v>180</v>
      </c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60" customHeight="1" x14ac:dyDescent="0.2">
      <c r="A74" s="1"/>
      <c r="B74" s="9" t="s">
        <v>181</v>
      </c>
      <c r="C74" s="10" t="b">
        <v>0</v>
      </c>
      <c r="D74" s="11" t="s">
        <v>182</v>
      </c>
      <c r="E74" s="10" t="b">
        <v>0</v>
      </c>
      <c r="F74" s="11" t="s">
        <v>183</v>
      </c>
      <c r="G74" s="10" t="b">
        <v>0</v>
      </c>
      <c r="H74" s="11" t="s">
        <v>184</v>
      </c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60" customHeight="1" x14ac:dyDescent="0.2">
      <c r="A75" s="1"/>
      <c r="B75" s="9" t="s">
        <v>185</v>
      </c>
      <c r="C75" s="10" t="b">
        <v>0</v>
      </c>
      <c r="D75" s="11" t="s">
        <v>186</v>
      </c>
      <c r="E75" s="10" t="b">
        <v>0</v>
      </c>
      <c r="F75" s="11" t="s">
        <v>187</v>
      </c>
      <c r="G75" s="10" t="b">
        <v>0</v>
      </c>
      <c r="H75" s="11" t="s">
        <v>188</v>
      </c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60" customHeight="1" x14ac:dyDescent="0.2">
      <c r="A76" s="1"/>
      <c r="B76" s="9" t="s">
        <v>189</v>
      </c>
      <c r="C76" s="10" t="b">
        <v>0</v>
      </c>
      <c r="D76" s="11" t="s">
        <v>190</v>
      </c>
      <c r="E76" s="10" t="b">
        <v>0</v>
      </c>
      <c r="F76" s="11" t="s">
        <v>191</v>
      </c>
      <c r="G76" s="10" t="b">
        <v>0</v>
      </c>
      <c r="H76" s="11" t="s">
        <v>192</v>
      </c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60" customHeight="1" x14ac:dyDescent="0.2">
      <c r="A77" s="1"/>
      <c r="B77" s="9" t="s">
        <v>193</v>
      </c>
      <c r="C77" s="10" t="b">
        <v>0</v>
      </c>
      <c r="D77" s="11" t="s">
        <v>194</v>
      </c>
      <c r="E77" s="10" t="b">
        <v>0</v>
      </c>
      <c r="F77" s="11" t="s">
        <v>195</v>
      </c>
      <c r="G77" s="10" t="b">
        <v>0</v>
      </c>
      <c r="H77" s="11" t="s">
        <v>196</v>
      </c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60" customHeight="1" x14ac:dyDescent="0.2">
      <c r="A78" s="1"/>
      <c r="B78" s="9" t="s">
        <v>197</v>
      </c>
      <c r="C78" s="10" t="b">
        <v>0</v>
      </c>
      <c r="D78" s="11" t="s">
        <v>198</v>
      </c>
      <c r="E78" s="10" t="b">
        <v>0</v>
      </c>
      <c r="F78" s="11" t="s">
        <v>199</v>
      </c>
      <c r="G78" s="10" t="b">
        <v>0</v>
      </c>
      <c r="H78" s="11" t="s">
        <v>200</v>
      </c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60" customHeight="1" x14ac:dyDescent="0.2">
      <c r="A79" s="1"/>
      <c r="B79" s="9" t="s">
        <v>201</v>
      </c>
      <c r="C79" s="10" t="b">
        <v>0</v>
      </c>
      <c r="D79" s="11" t="s">
        <v>202</v>
      </c>
      <c r="E79" s="10" t="b">
        <v>0</v>
      </c>
      <c r="F79" s="11" t="s">
        <v>203</v>
      </c>
      <c r="G79" s="10" t="b">
        <v>0</v>
      </c>
      <c r="H79" s="11" t="s">
        <v>204</v>
      </c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21.75" customHeight="1" x14ac:dyDescent="0.2">
      <c r="A80" s="18"/>
      <c r="B80" s="36" t="s">
        <v>205</v>
      </c>
      <c r="C80" s="34"/>
      <c r="D80" s="34"/>
      <c r="E80" s="34"/>
      <c r="F80" s="34"/>
      <c r="G80" s="34"/>
      <c r="H80" s="35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  <c r="W80" s="18"/>
      <c r="X80" s="18"/>
      <c r="Y80" s="18"/>
      <c r="Z80" s="18"/>
    </row>
    <row r="81" spans="1:26" ht="21.75" customHeight="1" x14ac:dyDescent="0.2">
      <c r="A81" s="18"/>
      <c r="B81" s="36" t="str">
        <f>Berekeningen!G74</f>
        <v>Niet alles is juist ingevuld</v>
      </c>
      <c r="C81" s="34"/>
      <c r="D81" s="34"/>
      <c r="E81" s="34"/>
      <c r="F81" s="34"/>
      <c r="G81" s="34"/>
      <c r="H81" s="35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</row>
    <row r="82" spans="1:26" ht="21.75" customHeight="1" x14ac:dyDescent="0.2">
      <c r="A82" s="1"/>
      <c r="B82" s="37"/>
      <c r="C82" s="34"/>
      <c r="D82" s="34"/>
      <c r="E82" s="34"/>
      <c r="F82" s="34"/>
      <c r="G82" s="34"/>
      <c r="H82" s="35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21.75" customHeight="1" x14ac:dyDescent="0.2">
      <c r="A83" s="7"/>
      <c r="B83" s="38" t="s">
        <v>206</v>
      </c>
      <c r="C83" s="34"/>
      <c r="D83" s="34"/>
      <c r="E83" s="34"/>
      <c r="F83" s="34"/>
      <c r="G83" s="34"/>
      <c r="H83" s="35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</row>
    <row r="84" spans="1:26" ht="21.75" customHeight="1" x14ac:dyDescent="0.2">
      <c r="A84" s="7"/>
      <c r="B84" s="8" t="s">
        <v>7</v>
      </c>
      <c r="C84" s="36" t="s">
        <v>8</v>
      </c>
      <c r="D84" s="35"/>
      <c r="E84" s="36" t="s">
        <v>9</v>
      </c>
      <c r="F84" s="35"/>
      <c r="G84" s="36" t="s">
        <v>10</v>
      </c>
      <c r="H84" s="35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</row>
    <row r="85" spans="1:26" ht="60" customHeight="1" x14ac:dyDescent="0.2">
      <c r="A85" s="1"/>
      <c r="B85" s="9" t="s">
        <v>207</v>
      </c>
      <c r="C85" s="10" t="b">
        <v>0</v>
      </c>
      <c r="D85" s="11" t="s">
        <v>208</v>
      </c>
      <c r="E85" s="10" t="b">
        <v>0</v>
      </c>
      <c r="F85" s="11" t="s">
        <v>209</v>
      </c>
      <c r="G85" s="10" t="b">
        <v>0</v>
      </c>
      <c r="H85" s="11" t="s">
        <v>210</v>
      </c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60" customHeight="1" x14ac:dyDescent="0.2">
      <c r="A86" s="1"/>
      <c r="B86" s="9" t="s">
        <v>211</v>
      </c>
      <c r="C86" s="10" t="b">
        <v>0</v>
      </c>
      <c r="D86" s="11" t="s">
        <v>212</v>
      </c>
      <c r="E86" s="10" t="b">
        <v>0</v>
      </c>
      <c r="F86" s="11" t="s">
        <v>213</v>
      </c>
      <c r="G86" s="10" t="b">
        <v>0</v>
      </c>
      <c r="H86" s="11" t="s">
        <v>214</v>
      </c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60" customHeight="1" x14ac:dyDescent="0.2">
      <c r="A87" s="1"/>
      <c r="B87" s="9" t="s">
        <v>215</v>
      </c>
      <c r="C87" s="10" t="b">
        <v>0</v>
      </c>
      <c r="D87" s="11" t="s">
        <v>216</v>
      </c>
      <c r="E87" s="10" t="b">
        <v>0</v>
      </c>
      <c r="F87" s="11" t="s">
        <v>217</v>
      </c>
      <c r="G87" s="10" t="b">
        <v>0</v>
      </c>
      <c r="H87" s="11" t="s">
        <v>218</v>
      </c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21.75" customHeight="1" x14ac:dyDescent="0.2">
      <c r="A88" s="18"/>
      <c r="B88" s="36" t="s">
        <v>219</v>
      </c>
      <c r="C88" s="34"/>
      <c r="D88" s="34"/>
      <c r="E88" s="34"/>
      <c r="F88" s="34"/>
      <c r="G88" s="34"/>
      <c r="H88" s="35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18"/>
      <c r="W88" s="18"/>
      <c r="X88" s="18"/>
      <c r="Y88" s="18"/>
      <c r="Z88" s="18"/>
    </row>
    <row r="89" spans="1:26" ht="21.75" customHeight="1" x14ac:dyDescent="0.2">
      <c r="A89" s="18"/>
      <c r="B89" s="36" t="str">
        <f>Berekeningen!G82</f>
        <v>Niet alles is juist ingevuld</v>
      </c>
      <c r="C89" s="34"/>
      <c r="D89" s="34"/>
      <c r="E89" s="34"/>
      <c r="F89" s="34"/>
      <c r="G89" s="34"/>
      <c r="H89" s="35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18"/>
      <c r="Z89" s="18"/>
    </row>
    <row r="90" spans="1:26" ht="21.75" customHeight="1" x14ac:dyDescent="0.2">
      <c r="A90" s="1"/>
      <c r="B90" s="37"/>
      <c r="C90" s="34"/>
      <c r="D90" s="34"/>
      <c r="E90" s="34"/>
      <c r="F90" s="34"/>
      <c r="G90" s="34"/>
      <c r="H90" s="35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21.75" customHeight="1" x14ac:dyDescent="0.2">
      <c r="A91" s="7"/>
      <c r="B91" s="38" t="s">
        <v>220</v>
      </c>
      <c r="C91" s="34"/>
      <c r="D91" s="34"/>
      <c r="E91" s="34"/>
      <c r="F91" s="34"/>
      <c r="G91" s="34"/>
      <c r="H91" s="35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</row>
    <row r="92" spans="1:26" ht="21.75" customHeight="1" x14ac:dyDescent="0.2">
      <c r="A92" s="7"/>
      <c r="B92" s="8" t="s">
        <v>7</v>
      </c>
      <c r="C92" s="36" t="s">
        <v>8</v>
      </c>
      <c r="D92" s="35"/>
      <c r="E92" s="36" t="s">
        <v>9</v>
      </c>
      <c r="F92" s="35"/>
      <c r="G92" s="36" t="s">
        <v>10</v>
      </c>
      <c r="H92" s="35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</row>
    <row r="93" spans="1:26" ht="69" customHeight="1" x14ac:dyDescent="0.2">
      <c r="A93" s="1"/>
      <c r="B93" s="9" t="s">
        <v>221</v>
      </c>
      <c r="C93" s="10" t="b">
        <v>0</v>
      </c>
      <c r="D93" s="11" t="s">
        <v>222</v>
      </c>
      <c r="E93" s="10" t="b">
        <v>0</v>
      </c>
      <c r="F93" s="11" t="s">
        <v>223</v>
      </c>
      <c r="G93" s="10" t="b">
        <v>0</v>
      </c>
      <c r="H93" s="11" t="s">
        <v>224</v>
      </c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60" customHeight="1" x14ac:dyDescent="0.2">
      <c r="A94" s="1"/>
      <c r="B94" s="9" t="s">
        <v>225</v>
      </c>
      <c r="C94" s="10" t="b">
        <v>0</v>
      </c>
      <c r="D94" s="11" t="s">
        <v>226</v>
      </c>
      <c r="E94" s="10" t="b">
        <v>0</v>
      </c>
      <c r="F94" s="11" t="s">
        <v>227</v>
      </c>
      <c r="G94" s="10" t="b">
        <v>0</v>
      </c>
      <c r="H94" s="11" t="s">
        <v>228</v>
      </c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60" customHeight="1" x14ac:dyDescent="0.2">
      <c r="A95" s="1"/>
      <c r="B95" s="9" t="s">
        <v>229</v>
      </c>
      <c r="C95" s="10" t="b">
        <v>0</v>
      </c>
      <c r="D95" s="11" t="s">
        <v>230</v>
      </c>
      <c r="E95" s="10" t="b">
        <v>0</v>
      </c>
      <c r="F95" s="11" t="s">
        <v>231</v>
      </c>
      <c r="G95" s="10" t="b">
        <v>0</v>
      </c>
      <c r="H95" s="11" t="s">
        <v>232</v>
      </c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21.75" customHeight="1" x14ac:dyDescent="0.2">
      <c r="A96" s="18"/>
      <c r="B96" s="36" t="s">
        <v>233</v>
      </c>
      <c r="C96" s="34"/>
      <c r="D96" s="34"/>
      <c r="E96" s="34"/>
      <c r="F96" s="34"/>
      <c r="G96" s="34"/>
      <c r="H96" s="35"/>
      <c r="I96" s="18"/>
      <c r="J96" s="18"/>
      <c r="K96" s="18"/>
      <c r="L96" s="18"/>
      <c r="M96" s="18"/>
      <c r="N96" s="18"/>
      <c r="O96" s="18"/>
      <c r="P96" s="18"/>
      <c r="Q96" s="18"/>
      <c r="R96" s="18"/>
      <c r="S96" s="18"/>
      <c r="T96" s="18"/>
      <c r="U96" s="18"/>
      <c r="V96" s="18"/>
      <c r="W96" s="18"/>
      <c r="X96" s="18"/>
      <c r="Y96" s="18"/>
      <c r="Z96" s="18"/>
    </row>
    <row r="97" spans="1:26" ht="21.75" customHeight="1" x14ac:dyDescent="0.2">
      <c r="A97" s="18"/>
      <c r="B97" s="36" t="str">
        <f>Berekeningen!G90</f>
        <v>Niet alles is juist ingevuld</v>
      </c>
      <c r="C97" s="34"/>
      <c r="D97" s="34"/>
      <c r="E97" s="34"/>
      <c r="F97" s="34"/>
      <c r="G97" s="34"/>
      <c r="H97" s="35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  <c r="W97" s="18"/>
      <c r="X97" s="18"/>
      <c r="Y97" s="18"/>
      <c r="Z97" s="18"/>
    </row>
    <row r="98" spans="1:26" ht="21.75" customHeight="1" x14ac:dyDescent="0.2">
      <c r="A98" s="1"/>
      <c r="B98" s="39"/>
      <c r="C98" s="34"/>
      <c r="D98" s="34"/>
      <c r="E98" s="34"/>
      <c r="F98" s="34"/>
      <c r="G98" s="34"/>
      <c r="H98" s="35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 x14ac:dyDescent="0.2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65">
    <mergeCell ref="B68:H68"/>
    <mergeCell ref="B69:H69"/>
    <mergeCell ref="B70:H70"/>
    <mergeCell ref="B57:H57"/>
    <mergeCell ref="B58:H58"/>
    <mergeCell ref="B59:H59"/>
    <mergeCell ref="B60:H60"/>
    <mergeCell ref="C61:D61"/>
    <mergeCell ref="E61:F61"/>
    <mergeCell ref="G61:H61"/>
    <mergeCell ref="B40:H40"/>
    <mergeCell ref="B41:H41"/>
    <mergeCell ref="B43:H43"/>
    <mergeCell ref="C44:D44"/>
    <mergeCell ref="E44:F44"/>
    <mergeCell ref="G44:H44"/>
    <mergeCell ref="B29:H29"/>
    <mergeCell ref="B30:H30"/>
    <mergeCell ref="B31:H31"/>
    <mergeCell ref="B32:H32"/>
    <mergeCell ref="C33:D33"/>
    <mergeCell ref="E33:F33"/>
    <mergeCell ref="G33:H33"/>
    <mergeCell ref="B15:H15"/>
    <mergeCell ref="B16:H16"/>
    <mergeCell ref="B17:H17"/>
    <mergeCell ref="C18:D18"/>
    <mergeCell ref="E18:F18"/>
    <mergeCell ref="G18:H18"/>
    <mergeCell ref="B7:H7"/>
    <mergeCell ref="C8:D8"/>
    <mergeCell ref="E8:F8"/>
    <mergeCell ref="G8:H8"/>
    <mergeCell ref="B14:H14"/>
    <mergeCell ref="B4:C4"/>
    <mergeCell ref="B5:C5"/>
    <mergeCell ref="B1:C1"/>
    <mergeCell ref="D1:H1"/>
    <mergeCell ref="B2:C2"/>
    <mergeCell ref="D2:H2"/>
    <mergeCell ref="B3:C3"/>
    <mergeCell ref="D3:H3"/>
    <mergeCell ref="D4:H4"/>
    <mergeCell ref="D5:H5"/>
    <mergeCell ref="B96:H96"/>
    <mergeCell ref="B97:H97"/>
    <mergeCell ref="B98:H98"/>
    <mergeCell ref="B83:H83"/>
    <mergeCell ref="C84:D84"/>
    <mergeCell ref="E84:F84"/>
    <mergeCell ref="G84:H84"/>
    <mergeCell ref="B88:H88"/>
    <mergeCell ref="B89:H89"/>
    <mergeCell ref="B90:H90"/>
    <mergeCell ref="B81:H81"/>
    <mergeCell ref="B82:H82"/>
    <mergeCell ref="B91:H91"/>
    <mergeCell ref="C92:D92"/>
    <mergeCell ref="E92:F92"/>
    <mergeCell ref="G92:H92"/>
    <mergeCell ref="B71:H71"/>
    <mergeCell ref="C72:D72"/>
    <mergeCell ref="E72:F72"/>
    <mergeCell ref="G72:H72"/>
    <mergeCell ref="B80:H80"/>
  </mergeCells>
  <pageMargins left="0.39370078740157483" right="0.39370078740157483" top="0.39370078740157483" bottom="0.39370078740157483" header="0" footer="0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000"/>
  <sheetViews>
    <sheetView workbookViewId="0"/>
  </sheetViews>
  <sheetFormatPr baseColWidth="10" defaultColWidth="12.6640625" defaultRowHeight="15" customHeight="1" x14ac:dyDescent="0.2"/>
  <cols>
    <col min="1" max="1" width="42.1640625" customWidth="1"/>
    <col min="2" max="4" width="5" customWidth="1"/>
    <col min="5" max="5" width="10" customWidth="1"/>
    <col min="6" max="6" width="18.6640625" customWidth="1"/>
    <col min="7" max="7" width="39.5" customWidth="1"/>
    <col min="8" max="26" width="7.6640625" customWidth="1"/>
  </cols>
  <sheetData>
    <row r="1" spans="1:13" x14ac:dyDescent="0.2">
      <c r="A1" s="23" t="s">
        <v>6</v>
      </c>
      <c r="B1" s="24"/>
      <c r="F1" s="24"/>
      <c r="G1" s="25" t="s">
        <v>234</v>
      </c>
    </row>
    <row r="2" spans="1:13" x14ac:dyDescent="0.2">
      <c r="B2" s="24">
        <f>IF(Lesobservatie!C9=TRUE,1,0)</f>
        <v>1</v>
      </c>
      <c r="C2" s="24">
        <f>IF(Lesobservatie!E9=TRUE,2,0)</f>
        <v>0</v>
      </c>
      <c r="D2" s="24">
        <f>IF(Lesobservatie!G9=TRUE,3,0)</f>
        <v>0</v>
      </c>
      <c r="F2" s="24"/>
      <c r="G2" s="23">
        <f t="shared" ref="G2:G6" si="0">IF((B2&lt;&gt;0)+(C2&lt;&gt;0)+(D2&lt;&gt;0)=1,SUM(B2:D2),"ERROR")</f>
        <v>1</v>
      </c>
    </row>
    <row r="3" spans="1:13" x14ac:dyDescent="0.2">
      <c r="B3" s="24">
        <f>IF(Lesobservatie!C10=TRUE,1,0)</f>
        <v>0</v>
      </c>
      <c r="C3" s="24">
        <f>IF(Lesobservatie!E10=TRUE,2,0)</f>
        <v>2</v>
      </c>
      <c r="D3" s="24">
        <f>IF(Lesobservatie!G10=TRUE,3,0)</f>
        <v>0</v>
      </c>
      <c r="F3" s="24"/>
      <c r="G3" s="23">
        <f t="shared" si="0"/>
        <v>2</v>
      </c>
    </row>
    <row r="4" spans="1:13" x14ac:dyDescent="0.2">
      <c r="B4" s="24">
        <f>IF(Lesobservatie!C11=TRUE,1,0)</f>
        <v>0</v>
      </c>
      <c r="C4" s="24">
        <f>IF(Lesobservatie!E11=TRUE,2,0)</f>
        <v>0</v>
      </c>
      <c r="D4" s="24">
        <f>IF(Lesobservatie!G11=TRUE,3,0)</f>
        <v>3</v>
      </c>
      <c r="F4" s="24"/>
      <c r="G4" s="23">
        <f t="shared" si="0"/>
        <v>3</v>
      </c>
    </row>
    <row r="5" spans="1:13" x14ac:dyDescent="0.2">
      <c r="B5" s="24">
        <f>IF(Lesobservatie!C12=TRUE,1,0)</f>
        <v>0</v>
      </c>
      <c r="C5" s="24">
        <f>IF(Lesobservatie!E12=TRUE,2,0)</f>
        <v>0</v>
      </c>
      <c r="D5" s="24">
        <f>IF(Lesobservatie!G12=TRUE,3,0)</f>
        <v>3</v>
      </c>
      <c r="F5" s="24"/>
      <c r="G5" s="23">
        <f t="shared" si="0"/>
        <v>3</v>
      </c>
    </row>
    <row r="6" spans="1:13" x14ac:dyDescent="0.2">
      <c r="B6" s="24">
        <f>IF(Lesobservatie!C13=TRUE,1,0)</f>
        <v>0</v>
      </c>
      <c r="C6" s="24">
        <f>IF(Lesobservatie!E13=TRUE,2,0)</f>
        <v>0</v>
      </c>
      <c r="D6" s="24">
        <f>IF(Lesobservatie!G13=TRUE,3,0)</f>
        <v>3</v>
      </c>
      <c r="F6" s="26" t="s">
        <v>235</v>
      </c>
      <c r="G6" s="23">
        <f t="shared" si="0"/>
        <v>3</v>
      </c>
    </row>
    <row r="7" spans="1:13" x14ac:dyDescent="0.2">
      <c r="A7" s="23" t="s">
        <v>236</v>
      </c>
      <c r="B7" s="24">
        <f t="shared" ref="B7:D7" si="1">SUM(B2:B6)</f>
        <v>1</v>
      </c>
      <c r="C7" s="24">
        <f t="shared" si="1"/>
        <v>2</v>
      </c>
      <c r="D7" s="24">
        <f t="shared" si="1"/>
        <v>9</v>
      </c>
      <c r="E7" s="24">
        <f>SUM(B7,C7,D7)</f>
        <v>12</v>
      </c>
      <c r="F7" s="26">
        <v>15</v>
      </c>
      <c r="G7" s="27"/>
    </row>
    <row r="8" spans="1:13" x14ac:dyDescent="0.2">
      <c r="A8" s="23" t="s">
        <v>237</v>
      </c>
      <c r="B8" s="24"/>
      <c r="F8" s="24"/>
      <c r="G8" s="28">
        <f>IF(COUNTIF(G2:G6,"ERROR")&gt;0,"Niet alles is juist ingevuld",E7/F7)</f>
        <v>0.8</v>
      </c>
    </row>
    <row r="9" spans="1:13" ht="23" x14ac:dyDescent="0.2">
      <c r="B9" s="24"/>
      <c r="F9" s="24"/>
      <c r="G9" s="29" t="str">
        <f>IF(G8="Niet alles is juist ingevuld","Niet alles is juist ingevuld",IF(G8&lt;=47%,"In ontwikkeling",IF(G8&lt;=86%,"Verwacht niveau","Boven niveau")))</f>
        <v>Verwacht niveau</v>
      </c>
      <c r="H9" s="30"/>
      <c r="I9" s="30"/>
      <c r="J9" s="30"/>
      <c r="K9" s="30"/>
      <c r="L9" s="30"/>
      <c r="M9" s="30"/>
    </row>
    <row r="10" spans="1:13" x14ac:dyDescent="0.2">
      <c r="A10" s="23" t="s">
        <v>32</v>
      </c>
      <c r="B10" s="24"/>
      <c r="F10" s="24"/>
      <c r="G10" s="25" t="s">
        <v>234</v>
      </c>
    </row>
    <row r="11" spans="1:13" x14ac:dyDescent="0.2">
      <c r="B11" s="24">
        <f>IF(Lesobservatie!C19=TRUE,1,0)</f>
        <v>0</v>
      </c>
      <c r="C11" s="24">
        <f>IF(Lesobservatie!E19=TRUE,2,0)</f>
        <v>0</v>
      </c>
      <c r="D11" s="24">
        <f>IF(Lesobservatie!G19=TRUE,3,0)</f>
        <v>0</v>
      </c>
      <c r="F11" s="24"/>
      <c r="G11" s="23" t="str">
        <f t="shared" ref="G11:G20" si="2">IF((B11&lt;&gt;0)+(C11&lt;&gt;0)+(D11&lt;&gt;0)=1,SUM(B11:D11),"ERROR")</f>
        <v>ERROR</v>
      </c>
    </row>
    <row r="12" spans="1:13" x14ac:dyDescent="0.2">
      <c r="B12" s="24">
        <f>IF(Lesobservatie!C20=TRUE,1,0)</f>
        <v>0</v>
      </c>
      <c r="C12" s="24">
        <f>IF(Lesobservatie!E20=TRUE,2,0)</f>
        <v>0</v>
      </c>
      <c r="D12" s="24">
        <f>IF(Lesobservatie!G20=TRUE,3,0)</f>
        <v>0</v>
      </c>
      <c r="F12" s="24"/>
      <c r="G12" s="23" t="str">
        <f t="shared" si="2"/>
        <v>ERROR</v>
      </c>
    </row>
    <row r="13" spans="1:13" x14ac:dyDescent="0.2">
      <c r="B13" s="24">
        <f>IF(Lesobservatie!C21=TRUE,1,0)</f>
        <v>0</v>
      </c>
      <c r="C13" s="24">
        <f>IF(Lesobservatie!E21=TRUE,2,0)</f>
        <v>0</v>
      </c>
      <c r="D13" s="24">
        <f>IF(Lesobservatie!G21=TRUE,3,0)</f>
        <v>0</v>
      </c>
      <c r="F13" s="24"/>
      <c r="G13" s="23" t="str">
        <f t="shared" si="2"/>
        <v>ERROR</v>
      </c>
    </row>
    <row r="14" spans="1:13" x14ac:dyDescent="0.2">
      <c r="B14" s="24">
        <f>IF(Lesobservatie!C22=TRUE,1,0)</f>
        <v>0</v>
      </c>
      <c r="C14" s="24">
        <f>IF(Lesobservatie!E22=TRUE,2,0)</f>
        <v>0</v>
      </c>
      <c r="D14" s="24">
        <f>IF(Lesobservatie!G22=TRUE,3,0)</f>
        <v>0</v>
      </c>
      <c r="F14" s="24"/>
      <c r="G14" s="23" t="str">
        <f t="shared" si="2"/>
        <v>ERROR</v>
      </c>
    </row>
    <row r="15" spans="1:13" x14ac:dyDescent="0.2">
      <c r="B15" s="24">
        <f>IF(Lesobservatie!C23=TRUE,1,0)</f>
        <v>0</v>
      </c>
      <c r="C15" s="24">
        <f>IF(Lesobservatie!E23=TRUE,2,0)</f>
        <v>0</v>
      </c>
      <c r="D15" s="24">
        <f>IF(Lesobservatie!G23=TRUE,3,0)</f>
        <v>0</v>
      </c>
      <c r="F15" s="24"/>
      <c r="G15" s="23" t="str">
        <f t="shared" si="2"/>
        <v>ERROR</v>
      </c>
    </row>
    <row r="16" spans="1:13" x14ac:dyDescent="0.2">
      <c r="B16" s="24">
        <f>IF(Lesobservatie!C24=TRUE,1,0)</f>
        <v>0</v>
      </c>
      <c r="C16" s="24">
        <f>IF(Lesobservatie!E24=TRUE,2,0)</f>
        <v>0</v>
      </c>
      <c r="D16" s="24">
        <f>IF(Lesobservatie!G24=TRUE,3,0)</f>
        <v>0</v>
      </c>
      <c r="F16" s="24"/>
      <c r="G16" s="23" t="str">
        <f t="shared" si="2"/>
        <v>ERROR</v>
      </c>
    </row>
    <row r="17" spans="1:7" x14ac:dyDescent="0.2">
      <c r="B17" s="24">
        <f>IF(Lesobservatie!C25=TRUE,1,0)</f>
        <v>0</v>
      </c>
      <c r="C17" s="24">
        <f>IF(Lesobservatie!E25=TRUE,2,0)</f>
        <v>0</v>
      </c>
      <c r="D17" s="24">
        <f>IF(Lesobservatie!G25=TRUE,3,0)</f>
        <v>0</v>
      </c>
      <c r="E17" s="28"/>
      <c r="F17" s="24"/>
      <c r="G17" s="23" t="str">
        <f t="shared" si="2"/>
        <v>ERROR</v>
      </c>
    </row>
    <row r="18" spans="1:7" x14ac:dyDescent="0.2">
      <c r="B18" s="24">
        <f>IF(Lesobservatie!C26=TRUE,1,0)</f>
        <v>0</v>
      </c>
      <c r="C18" s="24">
        <f>IF(Lesobservatie!E26=TRUE,2,0)</f>
        <v>0</v>
      </c>
      <c r="D18" s="24">
        <f>IF(Lesobservatie!G26=TRUE,3,0)</f>
        <v>0</v>
      </c>
      <c r="F18" s="24"/>
      <c r="G18" s="23" t="str">
        <f t="shared" si="2"/>
        <v>ERROR</v>
      </c>
    </row>
    <row r="19" spans="1:7" x14ac:dyDescent="0.2">
      <c r="B19" s="24">
        <f>IF(Lesobservatie!C27=TRUE,1,0)</f>
        <v>0</v>
      </c>
      <c r="C19" s="24">
        <f>IF(Lesobservatie!E27=TRUE,2,0)</f>
        <v>0</v>
      </c>
      <c r="D19" s="24">
        <f>IF(Lesobservatie!G27=TRUE,3,0)</f>
        <v>0</v>
      </c>
      <c r="F19" s="24"/>
      <c r="G19" s="23" t="str">
        <f t="shared" si="2"/>
        <v>ERROR</v>
      </c>
    </row>
    <row r="20" spans="1:7" x14ac:dyDescent="0.2">
      <c r="B20" s="24">
        <f>IF(Lesobservatie!C28=TRUE,1,0)</f>
        <v>0</v>
      </c>
      <c r="C20" s="24">
        <f>IF(Lesobservatie!E28=TRUE,2,0)</f>
        <v>0</v>
      </c>
      <c r="D20" s="24">
        <f>IF(Lesobservatie!G28=TRUE,3,0)</f>
        <v>0</v>
      </c>
      <c r="F20" s="26" t="s">
        <v>235</v>
      </c>
      <c r="G20" s="23" t="str">
        <f t="shared" si="2"/>
        <v>ERROR</v>
      </c>
    </row>
    <row r="21" spans="1:7" ht="15.75" customHeight="1" x14ac:dyDescent="0.2">
      <c r="A21" s="23" t="s">
        <v>236</v>
      </c>
      <c r="B21" s="24">
        <f t="shared" ref="B21:D21" si="3">SUM(B11:B20)</f>
        <v>0</v>
      </c>
      <c r="C21" s="24">
        <f t="shared" si="3"/>
        <v>0</v>
      </c>
      <c r="D21" s="24">
        <f t="shared" si="3"/>
        <v>0</v>
      </c>
      <c r="E21" s="24">
        <f>SUM(B21,C21,D21)</f>
        <v>0</v>
      </c>
      <c r="F21" s="26">
        <v>30</v>
      </c>
      <c r="G21" s="27"/>
    </row>
    <row r="22" spans="1:7" ht="15.75" customHeight="1" x14ac:dyDescent="0.2">
      <c r="A22" s="23" t="s">
        <v>237</v>
      </c>
      <c r="B22" s="24"/>
      <c r="F22" s="24"/>
      <c r="G22" s="28" t="str">
        <f>IF(COUNTIF(G11:G20,"ERROR")&gt;0,"Niet alles is juist ingevuld",E21/F21)</f>
        <v>Niet alles is juist ingevuld</v>
      </c>
    </row>
    <row r="23" spans="1:7" ht="15.75" customHeight="1" x14ac:dyDescent="0.3">
      <c r="B23" s="24"/>
      <c r="E23" s="28"/>
      <c r="F23" s="24"/>
      <c r="G23" s="31" t="str">
        <f>IF(G22="Niet alles is juist ingevuld","Niet alles is juist ingevuld",IF(G22&lt;=51%,"In ontwikkeling",IF(G22&lt;=86%,"Verwacht niveau","Boven niveau")))</f>
        <v>Niet alles is juist ingevuld</v>
      </c>
    </row>
    <row r="24" spans="1:7" ht="15.75" customHeight="1" x14ac:dyDescent="0.2">
      <c r="B24" s="24"/>
      <c r="F24" s="24"/>
      <c r="G24" s="28"/>
    </row>
    <row r="25" spans="1:7" ht="15.75" customHeight="1" x14ac:dyDescent="0.2">
      <c r="A25" s="23" t="s">
        <v>238</v>
      </c>
      <c r="B25" s="24"/>
      <c r="F25" s="24"/>
      <c r="G25" s="25" t="s">
        <v>234</v>
      </c>
    </row>
    <row r="26" spans="1:7" ht="15.75" customHeight="1" x14ac:dyDescent="0.2">
      <c r="B26" s="24">
        <f>IF(Lesobservatie!C34=TRUE,1,0)</f>
        <v>0</v>
      </c>
      <c r="C26" s="24">
        <f>IF(Lesobservatie!E34=TRUE,2,0)</f>
        <v>0</v>
      </c>
      <c r="D26" s="24">
        <f>IF(Lesobservatie!G34=TRUE,3,0)</f>
        <v>0</v>
      </c>
      <c r="F26" s="24"/>
      <c r="G26" s="23" t="str">
        <f t="shared" ref="G26:G31" si="4">IF((B26&lt;&gt;0)+(C26&lt;&gt;0)+(D26&lt;&gt;0)=1,SUM(B26:D26),"ERROR")</f>
        <v>ERROR</v>
      </c>
    </row>
    <row r="27" spans="1:7" ht="15.75" customHeight="1" x14ac:dyDescent="0.2">
      <c r="B27" s="24">
        <f>IF(Lesobservatie!C35=TRUE,1,0)</f>
        <v>0</v>
      </c>
      <c r="C27" s="24">
        <f>IF(Lesobservatie!E35=TRUE,2,0)</f>
        <v>0</v>
      </c>
      <c r="D27" s="24">
        <f>IF(Lesobservatie!G35=TRUE,3,0)</f>
        <v>0</v>
      </c>
      <c r="F27" s="24"/>
      <c r="G27" s="23" t="str">
        <f t="shared" si="4"/>
        <v>ERROR</v>
      </c>
    </row>
    <row r="28" spans="1:7" ht="15.75" customHeight="1" x14ac:dyDescent="0.2">
      <c r="B28" s="24">
        <f>IF(Lesobservatie!C36=TRUE,1,0)</f>
        <v>0</v>
      </c>
      <c r="C28" s="24">
        <f>IF(Lesobservatie!E36=TRUE,2,0)</f>
        <v>0</v>
      </c>
      <c r="D28" s="24">
        <f>IF(Lesobservatie!G36=TRUE,3,0)</f>
        <v>0</v>
      </c>
      <c r="F28" s="24"/>
      <c r="G28" s="23" t="str">
        <f t="shared" si="4"/>
        <v>ERROR</v>
      </c>
    </row>
    <row r="29" spans="1:7" ht="15.75" customHeight="1" x14ac:dyDescent="0.2">
      <c r="B29" s="24">
        <f>IF(Lesobservatie!C37=TRUE,1,0)</f>
        <v>0</v>
      </c>
      <c r="C29" s="24">
        <f>IF(Lesobservatie!E37=TRUE,2,0)</f>
        <v>0</v>
      </c>
      <c r="D29" s="24">
        <f>IF(Lesobservatie!G37=TRUE,3,0)</f>
        <v>0</v>
      </c>
      <c r="F29" s="24"/>
      <c r="G29" s="23" t="str">
        <f t="shared" si="4"/>
        <v>ERROR</v>
      </c>
    </row>
    <row r="30" spans="1:7" ht="15.75" customHeight="1" x14ac:dyDescent="0.2">
      <c r="B30" s="24">
        <f>IF(Lesobservatie!C38=TRUE,1,0)</f>
        <v>0</v>
      </c>
      <c r="C30" s="24">
        <f>IF(Lesobservatie!E38=TRUE,2,0)</f>
        <v>0</v>
      </c>
      <c r="D30" s="24">
        <f>IF(Lesobservatie!G38=TRUE,3,0)</f>
        <v>0</v>
      </c>
      <c r="F30" s="24"/>
      <c r="G30" s="23" t="str">
        <f t="shared" si="4"/>
        <v>ERROR</v>
      </c>
    </row>
    <row r="31" spans="1:7" ht="15.75" customHeight="1" x14ac:dyDescent="0.2">
      <c r="B31" s="24">
        <f>IF(Lesobservatie!C39=TRUE,1,0)</f>
        <v>0</v>
      </c>
      <c r="C31" s="24">
        <f>IF(Lesobservatie!E39=TRUE,2,0)</f>
        <v>0</v>
      </c>
      <c r="D31" s="24">
        <f>IF(Lesobservatie!G39=TRUE,3,0)</f>
        <v>0</v>
      </c>
      <c r="F31" s="26" t="s">
        <v>235</v>
      </c>
      <c r="G31" s="23" t="str">
        <f t="shared" si="4"/>
        <v>ERROR</v>
      </c>
    </row>
    <row r="32" spans="1:7" ht="15.75" customHeight="1" x14ac:dyDescent="0.2">
      <c r="A32" s="23" t="s">
        <v>236</v>
      </c>
      <c r="B32" s="24">
        <f t="shared" ref="B32:D32" si="5">SUM(B26:B31)</f>
        <v>0</v>
      </c>
      <c r="C32" s="24">
        <f t="shared" si="5"/>
        <v>0</v>
      </c>
      <c r="D32" s="24">
        <f t="shared" si="5"/>
        <v>0</v>
      </c>
      <c r="E32" s="24">
        <f>SUM(B32,C32,D32)</f>
        <v>0</v>
      </c>
      <c r="F32" s="26">
        <v>18</v>
      </c>
      <c r="G32" s="27"/>
    </row>
    <row r="33" spans="1:7" ht="15.75" customHeight="1" x14ac:dyDescent="0.2">
      <c r="A33" s="23" t="s">
        <v>237</v>
      </c>
      <c r="B33" s="24"/>
      <c r="E33" s="28"/>
      <c r="F33" s="24"/>
      <c r="G33" s="28" t="str">
        <f>IF(COUNTIF(G26:G31,"ERROR")&gt;0,"Niet alles is juist ingevuld",E32/F32)</f>
        <v>Niet alles is juist ingevuld</v>
      </c>
    </row>
    <row r="34" spans="1:7" ht="15.75" customHeight="1" x14ac:dyDescent="0.3">
      <c r="B34" s="24"/>
      <c r="F34" s="24"/>
      <c r="G34" s="31" t="str">
        <f>IF(G33="Niet alles is juist ingevuld","Niet alles is juist ingevuld",IF(G33&lt;=51%,"In ontwikkeling",IF(G33&lt;=83.4%,"Verwacht niveau","Boven niveau")))</f>
        <v>Niet alles is juist ingevuld</v>
      </c>
    </row>
    <row r="35" spans="1:7" ht="15.75" customHeight="1" x14ac:dyDescent="0.3">
      <c r="B35" s="24"/>
      <c r="F35" s="24"/>
      <c r="G35" s="32"/>
    </row>
    <row r="36" spans="1:7" ht="15.75" customHeight="1" x14ac:dyDescent="0.2">
      <c r="A36" s="23" t="s">
        <v>100</v>
      </c>
      <c r="B36" s="24"/>
      <c r="F36" s="24"/>
      <c r="G36" s="25" t="s">
        <v>234</v>
      </c>
    </row>
    <row r="37" spans="1:7" ht="15.75" customHeight="1" x14ac:dyDescent="0.2">
      <c r="B37" s="24">
        <f>IF(Lesobservatie!C45=TRUE,1,0)</f>
        <v>0</v>
      </c>
      <c r="C37" s="24">
        <f>IF(Lesobservatie!E45=TRUE,2,0)</f>
        <v>0</v>
      </c>
      <c r="D37" s="24">
        <f>IF(Lesobservatie!G45=TRUE,3,0)</f>
        <v>0</v>
      </c>
      <c r="F37" s="24"/>
      <c r="G37" s="23" t="str">
        <f t="shared" ref="G37:G48" si="6">IF((B37&lt;&gt;0)+(C37&lt;&gt;0)+(D37&lt;&gt;0)=1,SUM(B37:D37),"ERROR")</f>
        <v>ERROR</v>
      </c>
    </row>
    <row r="38" spans="1:7" ht="15.75" customHeight="1" x14ac:dyDescent="0.2">
      <c r="B38" s="24">
        <f>IF(Lesobservatie!C46=TRUE,1,0)</f>
        <v>0</v>
      </c>
      <c r="C38" s="24">
        <f>IF(Lesobservatie!E46=TRUE,2,0)</f>
        <v>0</v>
      </c>
      <c r="D38" s="24">
        <f>IF(Lesobservatie!G46=TRUE,3,0)</f>
        <v>0</v>
      </c>
      <c r="F38" s="24"/>
      <c r="G38" s="23" t="str">
        <f t="shared" si="6"/>
        <v>ERROR</v>
      </c>
    </row>
    <row r="39" spans="1:7" ht="15.75" customHeight="1" x14ac:dyDescent="0.2">
      <c r="B39" s="24">
        <f>IF(Lesobservatie!C47=TRUE,1,0)</f>
        <v>0</v>
      </c>
      <c r="C39" s="24">
        <f>IF(Lesobservatie!E47=TRUE,2,0)</f>
        <v>0</v>
      </c>
      <c r="D39" s="24">
        <f>IF(Lesobservatie!G47=TRUE,3,0)</f>
        <v>0</v>
      </c>
      <c r="F39" s="24"/>
      <c r="G39" s="23" t="str">
        <f t="shared" si="6"/>
        <v>ERROR</v>
      </c>
    </row>
    <row r="40" spans="1:7" ht="15.75" customHeight="1" x14ac:dyDescent="0.2">
      <c r="B40" s="24">
        <f>IF(Lesobservatie!C48=TRUE,1,0)</f>
        <v>0</v>
      </c>
      <c r="C40" s="24">
        <f>IF(Lesobservatie!E48=TRUE,2,0)</f>
        <v>0</v>
      </c>
      <c r="D40" s="24">
        <f>IF(Lesobservatie!G48=TRUE,3,0)</f>
        <v>0</v>
      </c>
      <c r="F40" s="24"/>
      <c r="G40" s="23" t="str">
        <f t="shared" si="6"/>
        <v>ERROR</v>
      </c>
    </row>
    <row r="41" spans="1:7" ht="15.75" customHeight="1" x14ac:dyDescent="0.2">
      <c r="B41" s="24">
        <f>IF(Lesobservatie!C49=TRUE,1,0)</f>
        <v>0</v>
      </c>
      <c r="C41" s="24">
        <f>IF(Lesobservatie!E49=TRUE,2,0)</f>
        <v>0</v>
      </c>
      <c r="D41" s="24">
        <f>IF(Lesobservatie!G49=TRUE,3,0)</f>
        <v>0</v>
      </c>
      <c r="E41" s="28"/>
      <c r="F41" s="24"/>
      <c r="G41" s="23" t="str">
        <f t="shared" si="6"/>
        <v>ERROR</v>
      </c>
    </row>
    <row r="42" spans="1:7" ht="15.75" customHeight="1" x14ac:dyDescent="0.2">
      <c r="B42" s="24">
        <f>IF(Lesobservatie!C50=TRUE,1,0)</f>
        <v>0</v>
      </c>
      <c r="C42" s="24">
        <f>IF(Lesobservatie!E50=TRUE,2,0)</f>
        <v>0</v>
      </c>
      <c r="D42" s="24">
        <f>IF(Lesobservatie!G50=TRUE,3,0)</f>
        <v>0</v>
      </c>
      <c r="F42" s="24"/>
      <c r="G42" s="23" t="str">
        <f t="shared" si="6"/>
        <v>ERROR</v>
      </c>
    </row>
    <row r="43" spans="1:7" ht="15.75" customHeight="1" x14ac:dyDescent="0.2">
      <c r="B43" s="24">
        <f>IF(Lesobservatie!C51=TRUE,1,0)</f>
        <v>0</v>
      </c>
      <c r="C43" s="24">
        <f>IF(Lesobservatie!E51=TRUE,2,0)</f>
        <v>0</v>
      </c>
      <c r="D43" s="24">
        <f>IF(Lesobservatie!G51=TRUE,3,0)</f>
        <v>0</v>
      </c>
      <c r="F43" s="24"/>
      <c r="G43" s="23" t="str">
        <f t="shared" si="6"/>
        <v>ERROR</v>
      </c>
    </row>
    <row r="44" spans="1:7" ht="15.75" customHeight="1" x14ac:dyDescent="0.2">
      <c r="B44" s="24">
        <f>IF(Lesobservatie!C52=TRUE,1,0)</f>
        <v>0</v>
      </c>
      <c r="C44" s="24">
        <f>IF(Lesobservatie!E52=TRUE,2,0)</f>
        <v>0</v>
      </c>
      <c r="D44" s="24">
        <f>IF(Lesobservatie!G52=TRUE,3,0)</f>
        <v>0</v>
      </c>
      <c r="F44" s="24"/>
      <c r="G44" s="23" t="str">
        <f t="shared" si="6"/>
        <v>ERROR</v>
      </c>
    </row>
    <row r="45" spans="1:7" ht="15.75" customHeight="1" x14ac:dyDescent="0.2">
      <c r="B45" s="24">
        <f>IF(Lesobservatie!C53=TRUE,1,0)</f>
        <v>0</v>
      </c>
      <c r="C45" s="24">
        <f>IF(Lesobservatie!E53=TRUE,2,0)</f>
        <v>0</v>
      </c>
      <c r="D45" s="24">
        <f>IF(Lesobservatie!G53=TRUE,3,0)</f>
        <v>0</v>
      </c>
      <c r="F45" s="24"/>
      <c r="G45" s="23" t="str">
        <f t="shared" si="6"/>
        <v>ERROR</v>
      </c>
    </row>
    <row r="46" spans="1:7" ht="15.75" customHeight="1" x14ac:dyDescent="0.2">
      <c r="B46" s="24">
        <f>IF(Lesobservatie!C54=TRUE,1,0)</f>
        <v>0</v>
      </c>
      <c r="C46" s="24">
        <f>IF(Lesobservatie!E54=TRUE,2,0)</f>
        <v>0</v>
      </c>
      <c r="D46" s="24">
        <f>IF(Lesobservatie!G54=TRUE,3,0)</f>
        <v>0</v>
      </c>
      <c r="F46" s="24"/>
      <c r="G46" s="23" t="str">
        <f t="shared" si="6"/>
        <v>ERROR</v>
      </c>
    </row>
    <row r="47" spans="1:7" ht="15.75" customHeight="1" x14ac:dyDescent="0.2">
      <c r="B47" s="24">
        <f>IF(Lesobservatie!C55=TRUE,1,0)</f>
        <v>0</v>
      </c>
      <c r="C47" s="24">
        <f>IF(Lesobservatie!E55=TRUE,2,0)</f>
        <v>0</v>
      </c>
      <c r="D47" s="24">
        <f>IF(Lesobservatie!G55=TRUE,3,0)</f>
        <v>0</v>
      </c>
      <c r="F47" s="24"/>
      <c r="G47" s="23" t="str">
        <f t="shared" si="6"/>
        <v>ERROR</v>
      </c>
    </row>
    <row r="48" spans="1:7" ht="15.75" customHeight="1" x14ac:dyDescent="0.2">
      <c r="B48" s="24">
        <f>IF(Lesobservatie!C56=TRUE,1,0)</f>
        <v>0</v>
      </c>
      <c r="C48" s="24">
        <f>IF(Lesobservatie!E56=TRUE,2,0)</f>
        <v>0</v>
      </c>
      <c r="D48" s="24">
        <f>IF(Lesobservatie!G56=TRUE,3,0)</f>
        <v>0</v>
      </c>
      <c r="F48" s="26" t="s">
        <v>235</v>
      </c>
      <c r="G48" s="23" t="str">
        <f t="shared" si="6"/>
        <v>ERROR</v>
      </c>
    </row>
    <row r="49" spans="1:7" ht="15.75" customHeight="1" x14ac:dyDescent="0.2">
      <c r="A49" s="23" t="s">
        <v>236</v>
      </c>
      <c r="B49" s="24">
        <f t="shared" ref="B49:C49" si="7">SUM(B37:B44)</f>
        <v>0</v>
      </c>
      <c r="C49" s="24">
        <f t="shared" si="7"/>
        <v>0</v>
      </c>
      <c r="D49" s="24">
        <f>SUM(D37:D48)</f>
        <v>0</v>
      </c>
      <c r="E49" s="24">
        <f>SUM(B49,C49,D49)</f>
        <v>0</v>
      </c>
      <c r="F49" s="26">
        <v>36</v>
      </c>
      <c r="G49" s="27"/>
    </row>
    <row r="50" spans="1:7" ht="15.75" customHeight="1" x14ac:dyDescent="0.2">
      <c r="A50" s="23" t="s">
        <v>237</v>
      </c>
      <c r="B50" s="24"/>
      <c r="E50" s="28"/>
      <c r="F50" s="24"/>
      <c r="G50" s="28" t="str">
        <f>IF(COUNTIF(G37:G48,"ERROR")&gt;0,"Niet alles is juist ingevuld",E49/F49)</f>
        <v>Niet alles is juist ingevuld</v>
      </c>
    </row>
    <row r="51" spans="1:7" ht="15.75" customHeight="1" x14ac:dyDescent="0.3">
      <c r="B51" s="24"/>
      <c r="F51" s="24"/>
      <c r="G51" s="31" t="str">
        <f>IF(G50="Niet alles is juist ingevuld","Niet alles is juist ingevuld",IF(G50&lt;=41.7%,"In ontwikkeling",IF(G50&lt;=83.4%,"Verwacht niveau","Boven niveau")))</f>
        <v>Niet alles is juist ingevuld</v>
      </c>
    </row>
    <row r="52" spans="1:7" ht="15.75" customHeight="1" x14ac:dyDescent="0.2">
      <c r="B52" s="24"/>
      <c r="F52" s="24"/>
    </row>
    <row r="53" spans="1:7" ht="15.75" customHeight="1" x14ac:dyDescent="0.2">
      <c r="A53" s="23" t="s">
        <v>150</v>
      </c>
      <c r="B53" s="24"/>
      <c r="F53" s="24"/>
      <c r="G53" s="25" t="s">
        <v>234</v>
      </c>
    </row>
    <row r="54" spans="1:7" ht="15.75" customHeight="1" x14ac:dyDescent="0.2">
      <c r="B54" s="24">
        <f>IF(Lesobservatie!C62=TRUE,1,0)</f>
        <v>0</v>
      </c>
      <c r="C54" s="24">
        <f>IF(Lesobservatie!E62=TRUE,2,0)</f>
        <v>0</v>
      </c>
      <c r="D54" s="24">
        <f>IF(Lesobservatie!G62=TRUE,3,0)</f>
        <v>0</v>
      </c>
      <c r="F54" s="24"/>
      <c r="G54" s="23" t="str">
        <f t="shared" ref="G54:G59" si="8">IF((B54&lt;&gt;0)+(C54&lt;&gt;0)+(D54&lt;&gt;0)=1,SUM(B54:D54),"ERROR")</f>
        <v>ERROR</v>
      </c>
    </row>
    <row r="55" spans="1:7" ht="15.75" customHeight="1" x14ac:dyDescent="0.2">
      <c r="B55" s="24">
        <f>IF(Lesobservatie!C63=TRUE,1,0)</f>
        <v>0</v>
      </c>
      <c r="C55" s="24">
        <f>IF(Lesobservatie!E63=TRUE,2,0)</f>
        <v>0</v>
      </c>
      <c r="D55" s="24">
        <f>IF(Lesobservatie!G63=TRUE,3,0)</f>
        <v>0</v>
      </c>
      <c r="F55" s="24"/>
      <c r="G55" s="23" t="str">
        <f t="shared" si="8"/>
        <v>ERROR</v>
      </c>
    </row>
    <row r="56" spans="1:7" ht="15.75" customHeight="1" x14ac:dyDescent="0.2">
      <c r="B56" s="24">
        <f>IF(Lesobservatie!C64=TRUE,1,0)</f>
        <v>0</v>
      </c>
      <c r="C56" s="24">
        <f>IF(Lesobservatie!E64=TRUE,2,0)</f>
        <v>0</v>
      </c>
      <c r="D56" s="24">
        <f>IF(Lesobservatie!G64=TRUE,3,0)</f>
        <v>0</v>
      </c>
      <c r="F56" s="24"/>
      <c r="G56" s="23" t="str">
        <f t="shared" si="8"/>
        <v>ERROR</v>
      </c>
    </row>
    <row r="57" spans="1:7" ht="15.75" customHeight="1" x14ac:dyDescent="0.2">
      <c r="B57" s="24">
        <f>IF(Lesobservatie!C65=TRUE,1,0)</f>
        <v>0</v>
      </c>
      <c r="C57" s="24">
        <f>IF(Lesobservatie!E65=TRUE,2,0)</f>
        <v>0</v>
      </c>
      <c r="D57" s="24">
        <f>IF(Lesobservatie!G65=TRUE,3,0)</f>
        <v>0</v>
      </c>
      <c r="F57" s="24"/>
      <c r="G57" s="23" t="str">
        <f t="shared" si="8"/>
        <v>ERROR</v>
      </c>
    </row>
    <row r="58" spans="1:7" ht="15.75" customHeight="1" x14ac:dyDescent="0.2">
      <c r="B58" s="24">
        <f>IF(Lesobservatie!C66=TRUE,1,0)</f>
        <v>0</v>
      </c>
      <c r="C58" s="24">
        <f>IF(Lesobservatie!E66=TRUE,2,0)</f>
        <v>0</v>
      </c>
      <c r="D58" s="24">
        <f>IF(Lesobservatie!G66=TRUE,3,0)</f>
        <v>0</v>
      </c>
      <c r="F58" s="24"/>
      <c r="G58" s="23" t="str">
        <f t="shared" si="8"/>
        <v>ERROR</v>
      </c>
    </row>
    <row r="59" spans="1:7" ht="15.75" customHeight="1" x14ac:dyDescent="0.2">
      <c r="B59" s="24">
        <f>IF(Lesobservatie!C67=TRUE,1,0)</f>
        <v>0</v>
      </c>
      <c r="C59" s="24">
        <f>IF(Lesobservatie!E67=TRUE,2,0)</f>
        <v>0</v>
      </c>
      <c r="D59" s="24">
        <f>IF(Lesobservatie!G67=TRUE,3,0)</f>
        <v>0</v>
      </c>
      <c r="F59" s="26" t="s">
        <v>239</v>
      </c>
      <c r="G59" s="23" t="str">
        <f t="shared" si="8"/>
        <v>ERROR</v>
      </c>
    </row>
    <row r="60" spans="1:7" ht="15.75" customHeight="1" x14ac:dyDescent="0.2">
      <c r="A60" s="23" t="s">
        <v>236</v>
      </c>
      <c r="B60" s="24">
        <f t="shared" ref="B60:D60" si="9">SUM(B54:B59)</f>
        <v>0</v>
      </c>
      <c r="C60" s="24">
        <f t="shared" si="9"/>
        <v>0</v>
      </c>
      <c r="D60" s="24">
        <f t="shared" si="9"/>
        <v>0</v>
      </c>
      <c r="E60" s="23">
        <f>SUM(B60,C60,D60)</f>
        <v>0</v>
      </c>
      <c r="F60" s="26">
        <v>18</v>
      </c>
      <c r="G60" s="27"/>
    </row>
    <row r="61" spans="1:7" ht="15.75" customHeight="1" x14ac:dyDescent="0.2">
      <c r="A61" s="23" t="s">
        <v>237</v>
      </c>
      <c r="B61" s="24"/>
      <c r="E61" s="28"/>
      <c r="F61" s="24"/>
      <c r="G61" s="28" t="str">
        <f>IF(COUNTIF(G54:G59,"ERROR")&gt;0,"Niet alles is juist ingevuld",E60/F60)</f>
        <v>Niet alles is juist ingevuld</v>
      </c>
    </row>
    <row r="62" spans="1:7" ht="15.75" customHeight="1" x14ac:dyDescent="0.3">
      <c r="B62" s="24"/>
      <c r="E62" s="28"/>
      <c r="F62" s="24"/>
      <c r="G62" s="31" t="str">
        <f>IF(G61="Niet alles is juist ingevuld","Niet alles is juist ingevuld",IF(G61&lt;=51%,"In ontwikkeling",IF(G61&lt;=83.4%,"Verwacht niveau","Boven niveau")))</f>
        <v>Niet alles is juist ingevuld</v>
      </c>
    </row>
    <row r="63" spans="1:7" ht="15.75" customHeight="1" x14ac:dyDescent="0.2">
      <c r="B63" s="24"/>
      <c r="F63" s="24"/>
    </row>
    <row r="64" spans="1:7" ht="15.75" customHeight="1" x14ac:dyDescent="0.2">
      <c r="A64" s="23" t="s">
        <v>176</v>
      </c>
      <c r="B64" s="24"/>
      <c r="F64" s="24"/>
      <c r="G64" s="25" t="s">
        <v>234</v>
      </c>
    </row>
    <row r="65" spans="1:7" ht="15.75" customHeight="1" x14ac:dyDescent="0.2">
      <c r="B65" s="24">
        <f>IF(Lesobservatie!C73=TRUE,1,0)</f>
        <v>0</v>
      </c>
      <c r="C65" s="24">
        <f>IF(Lesobservatie!E73=TRUE,2,0)</f>
        <v>0</v>
      </c>
      <c r="D65" s="24">
        <f>IF(Lesobservatie!G73=TRUE,3,0)</f>
        <v>0</v>
      </c>
      <c r="F65" s="24"/>
      <c r="G65" s="23" t="str">
        <f t="shared" ref="G65:G71" si="10">IF((B65&lt;&gt;0)+(C65&lt;&gt;0)+(D65&lt;&gt;0)=1,SUM(B65:D65),"ERROR")</f>
        <v>ERROR</v>
      </c>
    </row>
    <row r="66" spans="1:7" ht="15.75" customHeight="1" x14ac:dyDescent="0.2">
      <c r="B66" s="24">
        <f>IF(Lesobservatie!C74=TRUE,1,0)</f>
        <v>0</v>
      </c>
      <c r="C66" s="24">
        <f>IF(Lesobservatie!E74=TRUE,2,0)</f>
        <v>0</v>
      </c>
      <c r="D66" s="24">
        <f>IF(Lesobservatie!G74=TRUE,3,0)</f>
        <v>0</v>
      </c>
      <c r="F66" s="24"/>
      <c r="G66" s="23" t="str">
        <f t="shared" si="10"/>
        <v>ERROR</v>
      </c>
    </row>
    <row r="67" spans="1:7" ht="15.75" customHeight="1" x14ac:dyDescent="0.2">
      <c r="B67" s="24">
        <f>IF(Lesobservatie!C75=TRUE,1,0)</f>
        <v>0</v>
      </c>
      <c r="C67" s="24">
        <f>IF(Lesobservatie!E75=TRUE,2,0)</f>
        <v>0</v>
      </c>
      <c r="D67" s="24">
        <f>IF(Lesobservatie!G75=TRUE,3,0)</f>
        <v>0</v>
      </c>
      <c r="F67" s="24"/>
      <c r="G67" s="23" t="str">
        <f t="shared" si="10"/>
        <v>ERROR</v>
      </c>
    </row>
    <row r="68" spans="1:7" ht="15.75" customHeight="1" x14ac:dyDescent="0.2">
      <c r="B68" s="24">
        <f>IF(Lesobservatie!C76=TRUE,1,0)</f>
        <v>0</v>
      </c>
      <c r="C68" s="24">
        <f>IF(Lesobservatie!E76=TRUE,2,0)</f>
        <v>0</v>
      </c>
      <c r="D68" s="24">
        <f>IF(Lesobservatie!G76=TRUE,3,0)</f>
        <v>0</v>
      </c>
      <c r="F68" s="24"/>
      <c r="G68" s="23" t="str">
        <f t="shared" si="10"/>
        <v>ERROR</v>
      </c>
    </row>
    <row r="69" spans="1:7" ht="15.75" customHeight="1" x14ac:dyDescent="0.2">
      <c r="B69" s="24">
        <f>IF(Lesobservatie!C77=TRUE,1,0)</f>
        <v>0</v>
      </c>
      <c r="C69" s="24">
        <f>IF(Lesobservatie!E77=TRUE,2,0)</f>
        <v>0</v>
      </c>
      <c r="D69" s="24">
        <f>IF(Lesobservatie!G77=TRUE,3,0)</f>
        <v>0</v>
      </c>
      <c r="F69" s="24"/>
      <c r="G69" s="23" t="str">
        <f t="shared" si="10"/>
        <v>ERROR</v>
      </c>
    </row>
    <row r="70" spans="1:7" ht="15.75" customHeight="1" x14ac:dyDescent="0.2">
      <c r="B70" s="24">
        <f>IF(Lesobservatie!C78=TRUE,1,0)</f>
        <v>0</v>
      </c>
      <c r="C70" s="24">
        <f>IF(Lesobservatie!E78=TRUE,2,0)</f>
        <v>0</v>
      </c>
      <c r="D70" s="24">
        <f>IF(Lesobservatie!G78=TRUE,3,0)</f>
        <v>0</v>
      </c>
      <c r="F70" s="24"/>
      <c r="G70" s="23" t="str">
        <f t="shared" si="10"/>
        <v>ERROR</v>
      </c>
    </row>
    <row r="71" spans="1:7" ht="15.75" customHeight="1" x14ac:dyDescent="0.2">
      <c r="B71" s="24">
        <f>IF(Lesobservatie!C79=TRUE,1,0)</f>
        <v>0</v>
      </c>
      <c r="C71" s="24">
        <f>IF(Lesobservatie!E79=TRUE,2,0)</f>
        <v>0</v>
      </c>
      <c r="D71" s="24">
        <f>IF(Lesobservatie!G79=TRUE,3,0)</f>
        <v>0</v>
      </c>
      <c r="F71" s="26" t="s">
        <v>239</v>
      </c>
      <c r="G71" s="23" t="str">
        <f t="shared" si="10"/>
        <v>ERROR</v>
      </c>
    </row>
    <row r="72" spans="1:7" ht="15.75" customHeight="1" x14ac:dyDescent="0.2">
      <c r="A72" s="23" t="s">
        <v>236</v>
      </c>
      <c r="B72" s="24">
        <f t="shared" ref="B72:D72" si="11">SUM(B65:B71)</f>
        <v>0</v>
      </c>
      <c r="C72" s="24">
        <f t="shared" si="11"/>
        <v>0</v>
      </c>
      <c r="D72" s="24">
        <f t="shared" si="11"/>
        <v>0</v>
      </c>
      <c r="E72" s="23">
        <f>SUM(B72,C72,D72)</f>
        <v>0</v>
      </c>
      <c r="F72" s="26">
        <v>21</v>
      </c>
      <c r="G72" s="27"/>
    </row>
    <row r="73" spans="1:7" ht="15.75" customHeight="1" x14ac:dyDescent="0.2">
      <c r="A73" s="23" t="s">
        <v>237</v>
      </c>
      <c r="B73" s="24"/>
      <c r="E73" s="28"/>
      <c r="F73" s="24"/>
      <c r="G73" s="28" t="str">
        <f>IF(COUNTIF(G65:G71,"ERROR")&gt;0,"Niet alles is juist ingevuld",E72/F72)</f>
        <v>Niet alles is juist ingevuld</v>
      </c>
    </row>
    <row r="74" spans="1:7" ht="15.75" customHeight="1" x14ac:dyDescent="0.3">
      <c r="B74" s="24"/>
      <c r="F74" s="24"/>
      <c r="G74" s="31" t="str">
        <f>IF(G73="Niet alles is juist ingevuld","Niet alles is juist ingevuld",IF(G73&lt;=47.63%,"In ontwikkeling",IF(G73&lt;=80.99%,"Verwacht niveau","Boven niveau")))</f>
        <v>Niet alles is juist ingevuld</v>
      </c>
    </row>
    <row r="75" spans="1:7" ht="15.75" customHeight="1" x14ac:dyDescent="0.3">
      <c r="B75" s="24"/>
      <c r="F75" s="24"/>
      <c r="G75" s="32"/>
    </row>
    <row r="76" spans="1:7" ht="15.75" customHeight="1" x14ac:dyDescent="0.2">
      <c r="A76" s="23" t="s">
        <v>176</v>
      </c>
      <c r="B76" s="24"/>
      <c r="F76" s="24"/>
      <c r="G76" s="25" t="s">
        <v>234</v>
      </c>
    </row>
    <row r="77" spans="1:7" ht="15.75" customHeight="1" x14ac:dyDescent="0.2">
      <c r="B77" s="24">
        <f>IF(Lesobservatie!C85=TRUE,1,0)</f>
        <v>0</v>
      </c>
      <c r="C77" s="24">
        <f>IF(Lesobservatie!E85=TRUE,2,0)</f>
        <v>0</v>
      </c>
      <c r="D77" s="24">
        <f>IF(Lesobservatie!G85=TRUE,3,0)</f>
        <v>0</v>
      </c>
      <c r="F77" s="24"/>
      <c r="G77" s="23" t="str">
        <f t="shared" ref="G77:G79" si="12">IF((B77&lt;&gt;0)+(C77&lt;&gt;0)+(D77&lt;&gt;0)=1,SUM(B77:D77),"ERROR")</f>
        <v>ERROR</v>
      </c>
    </row>
    <row r="78" spans="1:7" ht="15.75" customHeight="1" x14ac:dyDescent="0.2">
      <c r="B78" s="24">
        <f>IF(Lesobservatie!C86=TRUE,1,0)</f>
        <v>0</v>
      </c>
      <c r="C78" s="24">
        <f>IF(Lesobservatie!E86=TRUE,2,0)</f>
        <v>0</v>
      </c>
      <c r="D78" s="24">
        <f>IF(Lesobservatie!G86=TRUE,3,0)</f>
        <v>0</v>
      </c>
      <c r="F78" s="24"/>
      <c r="G78" s="23" t="str">
        <f t="shared" si="12"/>
        <v>ERROR</v>
      </c>
    </row>
    <row r="79" spans="1:7" ht="15.75" customHeight="1" x14ac:dyDescent="0.2">
      <c r="B79" s="24">
        <f>IF(Lesobservatie!C87=TRUE,1,0)</f>
        <v>0</v>
      </c>
      <c r="C79" s="24">
        <f>IF(Lesobservatie!E87=TRUE,2,0)</f>
        <v>0</v>
      </c>
      <c r="D79" s="24">
        <f>IF(Lesobservatie!G87=TRUE,3,0)</f>
        <v>0</v>
      </c>
      <c r="F79" s="26" t="s">
        <v>239</v>
      </c>
      <c r="G79" s="23" t="str">
        <f t="shared" si="12"/>
        <v>ERROR</v>
      </c>
    </row>
    <row r="80" spans="1:7" ht="15.75" customHeight="1" x14ac:dyDescent="0.2">
      <c r="A80" s="23" t="s">
        <v>236</v>
      </c>
      <c r="B80" s="24">
        <f t="shared" ref="B80:D80" si="13">SUM(B77:B79)</f>
        <v>0</v>
      </c>
      <c r="C80" s="24">
        <f t="shared" si="13"/>
        <v>0</v>
      </c>
      <c r="D80" s="24">
        <f t="shared" si="13"/>
        <v>0</v>
      </c>
      <c r="E80" s="23">
        <f>SUM(B80,C80,D80)</f>
        <v>0</v>
      </c>
      <c r="F80" s="26">
        <v>9</v>
      </c>
      <c r="G80" s="27"/>
    </row>
    <row r="81" spans="1:7" ht="15.75" customHeight="1" x14ac:dyDescent="0.2">
      <c r="A81" s="23" t="s">
        <v>237</v>
      </c>
      <c r="B81" s="24"/>
      <c r="E81" s="28"/>
      <c r="F81" s="24"/>
      <c r="G81" s="28" t="str">
        <f>IF(COUNTIF(G77:G79,"ERROR")&gt;0,"Niet alles is juist ingevuld",E80/F80)</f>
        <v>Niet alles is juist ingevuld</v>
      </c>
    </row>
    <row r="82" spans="1:7" ht="15.75" customHeight="1" x14ac:dyDescent="0.3">
      <c r="B82" s="24"/>
      <c r="F82" s="24"/>
      <c r="G82" s="31" t="str">
        <f>IF(G81="Niet alles is juist ingevuld","Niet alles is juist ingevuld",IF(G81&lt;=55.5%,"In ontwikkeling",IF(G81&lt;=77.78%,"Verwacht niveau","Boven niveau")))</f>
        <v>Niet alles is juist ingevuld</v>
      </c>
    </row>
    <row r="83" spans="1:7" ht="15.75" customHeight="1" x14ac:dyDescent="0.3">
      <c r="B83" s="24"/>
      <c r="F83" s="24"/>
      <c r="G83" s="32"/>
    </row>
    <row r="84" spans="1:7" ht="15.75" customHeight="1" x14ac:dyDescent="0.2">
      <c r="A84" s="23" t="s">
        <v>220</v>
      </c>
      <c r="B84" s="24"/>
      <c r="F84" s="24"/>
      <c r="G84" s="25" t="s">
        <v>234</v>
      </c>
    </row>
    <row r="85" spans="1:7" ht="15.75" customHeight="1" x14ac:dyDescent="0.2">
      <c r="B85" s="24">
        <f>IF(Lesobservatie!C93=TRUE,1,0)</f>
        <v>0</v>
      </c>
      <c r="C85" s="24">
        <f>IF(Lesobservatie!E93=TRUE,2,0)</f>
        <v>0</v>
      </c>
      <c r="D85" s="24">
        <f>IF(Lesobservatie!G93=TRUE,3,0)</f>
        <v>0</v>
      </c>
      <c r="F85" s="24"/>
      <c r="G85" s="23" t="str">
        <f t="shared" ref="G85:G87" si="14">IF((B85&lt;&gt;0)+(C85&lt;&gt;0)+(D85&lt;&gt;0)=1,SUM(B85:D85),"ERROR")</f>
        <v>ERROR</v>
      </c>
    </row>
    <row r="86" spans="1:7" ht="15.75" customHeight="1" x14ac:dyDescent="0.2">
      <c r="B86" s="24">
        <f>IF(Lesobservatie!C94=TRUE,1,0)</f>
        <v>0</v>
      </c>
      <c r="C86" s="24">
        <f>IF(Lesobservatie!E94=TRUE,2,0)</f>
        <v>0</v>
      </c>
      <c r="D86" s="24">
        <f>IF(Lesobservatie!G94=TRUE,3,0)</f>
        <v>0</v>
      </c>
      <c r="F86" s="24"/>
      <c r="G86" s="23" t="str">
        <f t="shared" si="14"/>
        <v>ERROR</v>
      </c>
    </row>
    <row r="87" spans="1:7" ht="15.75" customHeight="1" x14ac:dyDescent="0.2">
      <c r="B87" s="24">
        <f>IF(Lesobservatie!C95=TRUE,1,0)</f>
        <v>0</v>
      </c>
      <c r="C87" s="24">
        <f>IF(Lesobservatie!E95=TRUE,2,0)</f>
        <v>0</v>
      </c>
      <c r="D87" s="24">
        <f>IF(Lesobservatie!G95=TRUE,3,0)</f>
        <v>0</v>
      </c>
      <c r="F87" s="26" t="s">
        <v>239</v>
      </c>
      <c r="G87" s="23" t="str">
        <f t="shared" si="14"/>
        <v>ERROR</v>
      </c>
    </row>
    <row r="88" spans="1:7" ht="15.75" customHeight="1" x14ac:dyDescent="0.2">
      <c r="A88" s="23" t="s">
        <v>236</v>
      </c>
      <c r="B88" s="24">
        <f t="shared" ref="B88:D88" si="15">SUM(B85:B87)</f>
        <v>0</v>
      </c>
      <c r="C88" s="24">
        <f t="shared" si="15"/>
        <v>0</v>
      </c>
      <c r="D88" s="24">
        <f t="shared" si="15"/>
        <v>0</v>
      </c>
      <c r="E88" s="23">
        <f>SUM(B88,C88,D88)</f>
        <v>0</v>
      </c>
      <c r="F88" s="26">
        <v>9</v>
      </c>
      <c r="G88" s="27"/>
    </row>
    <row r="89" spans="1:7" ht="15.75" customHeight="1" x14ac:dyDescent="0.2">
      <c r="A89" s="23" t="s">
        <v>237</v>
      </c>
      <c r="B89" s="24"/>
      <c r="E89" s="28"/>
      <c r="F89" s="24"/>
      <c r="G89" s="28" t="str">
        <f>IF(COUNTIF(G85:G87,"ERROR")&gt;0,"Niet alles is juist ingevuld",E88/F88)</f>
        <v>Niet alles is juist ingevuld</v>
      </c>
    </row>
    <row r="90" spans="1:7" ht="15.75" customHeight="1" x14ac:dyDescent="0.3">
      <c r="B90" s="24"/>
      <c r="F90" s="24"/>
      <c r="G90" s="31" t="str">
        <f>IF(G89="Niet alles is juist ingevuld","Niet alles is juist ingevuld",IF(G89&lt;=55.5%,"In ontwikkeling",IF(G89&lt;=77.78%,"Verwacht niveau","Boven niveau")))</f>
        <v>Niet alles is juist ingevuld</v>
      </c>
    </row>
    <row r="91" spans="1:7" ht="15.75" customHeight="1" x14ac:dyDescent="0.2">
      <c r="B91" s="24"/>
      <c r="F91" s="24"/>
    </row>
    <row r="92" spans="1:7" ht="15.75" customHeight="1" x14ac:dyDescent="0.2">
      <c r="B92" s="24"/>
      <c r="F92" s="24"/>
    </row>
    <row r="93" spans="1:7" ht="15.75" customHeight="1" x14ac:dyDescent="0.2">
      <c r="B93" s="24"/>
      <c r="F93" s="24"/>
    </row>
    <row r="94" spans="1:7" ht="15.75" customHeight="1" x14ac:dyDescent="0.2">
      <c r="B94" s="24"/>
      <c r="F94" s="24"/>
    </row>
    <row r="95" spans="1:7" ht="15.75" customHeight="1" x14ac:dyDescent="0.2">
      <c r="B95" s="24"/>
      <c r="F95" s="24"/>
    </row>
    <row r="96" spans="1:7" ht="15.75" customHeight="1" x14ac:dyDescent="0.2">
      <c r="B96" s="24"/>
      <c r="F96" s="24"/>
    </row>
    <row r="97" spans="2:6" ht="15.75" customHeight="1" x14ac:dyDescent="0.2">
      <c r="B97" s="24"/>
      <c r="F97" s="24"/>
    </row>
    <row r="98" spans="2:6" ht="15.75" customHeight="1" x14ac:dyDescent="0.2">
      <c r="B98" s="24"/>
      <c r="F98" s="24"/>
    </row>
    <row r="99" spans="2:6" ht="15.75" customHeight="1" x14ac:dyDescent="0.2">
      <c r="B99" s="24"/>
      <c r="F99" s="24"/>
    </row>
    <row r="100" spans="2:6" ht="15.75" customHeight="1" x14ac:dyDescent="0.2">
      <c r="B100" s="24"/>
      <c r="F100" s="24"/>
    </row>
    <row r="101" spans="2:6" ht="15.75" customHeight="1" x14ac:dyDescent="0.2">
      <c r="B101" s="24"/>
      <c r="F101" s="24"/>
    </row>
    <row r="102" spans="2:6" ht="15.75" customHeight="1" x14ac:dyDescent="0.2">
      <c r="B102" s="24"/>
      <c r="F102" s="24"/>
    </row>
    <row r="103" spans="2:6" ht="15.75" customHeight="1" x14ac:dyDescent="0.2">
      <c r="B103" s="24"/>
      <c r="F103" s="24"/>
    </row>
    <row r="104" spans="2:6" ht="15.75" customHeight="1" x14ac:dyDescent="0.2">
      <c r="B104" s="24"/>
      <c r="F104" s="24"/>
    </row>
    <row r="105" spans="2:6" ht="15.75" customHeight="1" x14ac:dyDescent="0.2">
      <c r="B105" s="24"/>
      <c r="F105" s="24"/>
    </row>
    <row r="106" spans="2:6" ht="15.75" customHeight="1" x14ac:dyDescent="0.2">
      <c r="B106" s="24"/>
      <c r="F106" s="24"/>
    </row>
    <row r="107" spans="2:6" ht="15.75" customHeight="1" x14ac:dyDescent="0.2">
      <c r="B107" s="24"/>
      <c r="F107" s="24"/>
    </row>
    <row r="108" spans="2:6" ht="15.75" customHeight="1" x14ac:dyDescent="0.2">
      <c r="B108" s="24"/>
      <c r="F108" s="24"/>
    </row>
    <row r="109" spans="2:6" ht="15.75" customHeight="1" x14ac:dyDescent="0.2">
      <c r="B109" s="24"/>
      <c r="F109" s="24"/>
    </row>
    <row r="110" spans="2:6" ht="15.75" customHeight="1" x14ac:dyDescent="0.2">
      <c r="B110" s="24"/>
      <c r="F110" s="24"/>
    </row>
    <row r="111" spans="2:6" ht="15.75" customHeight="1" x14ac:dyDescent="0.2">
      <c r="B111" s="24"/>
      <c r="F111" s="24"/>
    </row>
    <row r="112" spans="2:6" ht="15.75" customHeight="1" x14ac:dyDescent="0.2">
      <c r="B112" s="24"/>
      <c r="F112" s="24"/>
    </row>
    <row r="113" spans="2:6" ht="15.75" customHeight="1" x14ac:dyDescent="0.2">
      <c r="B113" s="24"/>
      <c r="F113" s="24"/>
    </row>
    <row r="114" spans="2:6" ht="15.75" customHeight="1" x14ac:dyDescent="0.2">
      <c r="B114" s="24"/>
      <c r="F114" s="24"/>
    </row>
    <row r="115" spans="2:6" ht="15.75" customHeight="1" x14ac:dyDescent="0.2">
      <c r="B115" s="24"/>
      <c r="F115" s="24"/>
    </row>
    <row r="116" spans="2:6" ht="15.75" customHeight="1" x14ac:dyDescent="0.2">
      <c r="B116" s="24"/>
      <c r="F116" s="24"/>
    </row>
    <row r="117" spans="2:6" ht="15.75" customHeight="1" x14ac:dyDescent="0.2">
      <c r="B117" s="24"/>
      <c r="F117" s="24"/>
    </row>
    <row r="118" spans="2:6" ht="15.75" customHeight="1" x14ac:dyDescent="0.2">
      <c r="B118" s="24"/>
      <c r="F118" s="24"/>
    </row>
    <row r="119" spans="2:6" ht="15.75" customHeight="1" x14ac:dyDescent="0.2">
      <c r="B119" s="24"/>
      <c r="F119" s="24"/>
    </row>
    <row r="120" spans="2:6" ht="15.75" customHeight="1" x14ac:dyDescent="0.2">
      <c r="B120" s="24"/>
      <c r="F120" s="24"/>
    </row>
    <row r="121" spans="2:6" ht="15.75" customHeight="1" x14ac:dyDescent="0.2">
      <c r="B121" s="24"/>
      <c r="F121" s="24"/>
    </row>
    <row r="122" spans="2:6" ht="15.75" customHeight="1" x14ac:dyDescent="0.2">
      <c r="B122" s="24"/>
      <c r="F122" s="24"/>
    </row>
    <row r="123" spans="2:6" ht="15.75" customHeight="1" x14ac:dyDescent="0.2">
      <c r="B123" s="24"/>
      <c r="F123" s="24"/>
    </row>
    <row r="124" spans="2:6" ht="15.75" customHeight="1" x14ac:dyDescent="0.2">
      <c r="B124" s="24"/>
      <c r="F124" s="24"/>
    </row>
    <row r="125" spans="2:6" ht="15.75" customHeight="1" x14ac:dyDescent="0.2">
      <c r="B125" s="24"/>
      <c r="F125" s="24"/>
    </row>
    <row r="126" spans="2:6" ht="15.75" customHeight="1" x14ac:dyDescent="0.2">
      <c r="B126" s="24"/>
      <c r="F126" s="24"/>
    </row>
    <row r="127" spans="2:6" ht="15.75" customHeight="1" x14ac:dyDescent="0.2">
      <c r="B127" s="24"/>
      <c r="F127" s="24"/>
    </row>
    <row r="128" spans="2:6" ht="15.75" customHeight="1" x14ac:dyDescent="0.2">
      <c r="B128" s="24"/>
      <c r="F128" s="24"/>
    </row>
    <row r="129" spans="2:6" ht="15.75" customHeight="1" x14ac:dyDescent="0.2">
      <c r="B129" s="24"/>
      <c r="F129" s="24"/>
    </row>
    <row r="130" spans="2:6" ht="15.75" customHeight="1" x14ac:dyDescent="0.2">
      <c r="B130" s="24"/>
      <c r="F130" s="24"/>
    </row>
    <row r="131" spans="2:6" ht="15.75" customHeight="1" x14ac:dyDescent="0.2">
      <c r="B131" s="24"/>
      <c r="F131" s="24"/>
    </row>
    <row r="132" spans="2:6" ht="15.75" customHeight="1" x14ac:dyDescent="0.2">
      <c r="B132" s="24"/>
      <c r="F132" s="24"/>
    </row>
    <row r="133" spans="2:6" ht="15.75" customHeight="1" x14ac:dyDescent="0.2">
      <c r="B133" s="24"/>
      <c r="F133" s="24"/>
    </row>
    <row r="134" spans="2:6" ht="15.75" customHeight="1" x14ac:dyDescent="0.2">
      <c r="B134" s="24"/>
      <c r="F134" s="24"/>
    </row>
    <row r="135" spans="2:6" ht="15.75" customHeight="1" x14ac:dyDescent="0.2">
      <c r="B135" s="24"/>
      <c r="F135" s="24"/>
    </row>
    <row r="136" spans="2:6" ht="15.75" customHeight="1" x14ac:dyDescent="0.2">
      <c r="B136" s="24"/>
      <c r="F136" s="24"/>
    </row>
    <row r="137" spans="2:6" ht="15.75" customHeight="1" x14ac:dyDescent="0.2">
      <c r="B137" s="24"/>
      <c r="F137" s="24"/>
    </row>
    <row r="138" spans="2:6" ht="15.75" customHeight="1" x14ac:dyDescent="0.2">
      <c r="B138" s="24"/>
      <c r="F138" s="24"/>
    </row>
    <row r="139" spans="2:6" ht="15.75" customHeight="1" x14ac:dyDescent="0.2">
      <c r="B139" s="24"/>
      <c r="F139" s="24"/>
    </row>
    <row r="140" spans="2:6" ht="15.75" customHeight="1" x14ac:dyDescent="0.2">
      <c r="B140" s="24"/>
      <c r="F140" s="24"/>
    </row>
    <row r="141" spans="2:6" ht="15.75" customHeight="1" x14ac:dyDescent="0.2">
      <c r="B141" s="24"/>
      <c r="F141" s="24"/>
    </row>
    <row r="142" spans="2:6" ht="15.75" customHeight="1" x14ac:dyDescent="0.2">
      <c r="B142" s="24"/>
      <c r="F142" s="24"/>
    </row>
    <row r="143" spans="2:6" ht="15.75" customHeight="1" x14ac:dyDescent="0.2">
      <c r="B143" s="24"/>
      <c r="F143" s="24"/>
    </row>
    <row r="144" spans="2:6" ht="15.75" customHeight="1" x14ac:dyDescent="0.2">
      <c r="B144" s="24"/>
      <c r="F144" s="24"/>
    </row>
    <row r="145" spans="2:6" ht="15.75" customHeight="1" x14ac:dyDescent="0.2">
      <c r="B145" s="24"/>
      <c r="F145" s="24"/>
    </row>
    <row r="146" spans="2:6" ht="15.75" customHeight="1" x14ac:dyDescent="0.2">
      <c r="B146" s="24"/>
      <c r="F146" s="24"/>
    </row>
    <row r="147" spans="2:6" ht="15.75" customHeight="1" x14ac:dyDescent="0.2">
      <c r="B147" s="24"/>
      <c r="F147" s="24"/>
    </row>
    <row r="148" spans="2:6" ht="15.75" customHeight="1" x14ac:dyDescent="0.2">
      <c r="B148" s="24"/>
      <c r="F148" s="24"/>
    </row>
    <row r="149" spans="2:6" ht="15.75" customHeight="1" x14ac:dyDescent="0.2">
      <c r="B149" s="24"/>
      <c r="F149" s="24"/>
    </row>
    <row r="150" spans="2:6" ht="15.75" customHeight="1" x14ac:dyDescent="0.2">
      <c r="B150" s="24"/>
      <c r="F150" s="24"/>
    </row>
    <row r="151" spans="2:6" ht="15.75" customHeight="1" x14ac:dyDescent="0.2">
      <c r="B151" s="24"/>
      <c r="F151" s="24"/>
    </row>
    <row r="152" spans="2:6" ht="15.75" customHeight="1" x14ac:dyDescent="0.2">
      <c r="B152" s="24"/>
      <c r="F152" s="24"/>
    </row>
    <row r="153" spans="2:6" ht="15.75" customHeight="1" x14ac:dyDescent="0.2">
      <c r="B153" s="24"/>
      <c r="F153" s="24"/>
    </row>
    <row r="154" spans="2:6" ht="15.75" customHeight="1" x14ac:dyDescent="0.2">
      <c r="B154" s="24"/>
      <c r="F154" s="24"/>
    </row>
    <row r="155" spans="2:6" ht="15.75" customHeight="1" x14ac:dyDescent="0.2">
      <c r="B155" s="24"/>
      <c r="F155" s="24"/>
    </row>
    <row r="156" spans="2:6" ht="15.75" customHeight="1" x14ac:dyDescent="0.2">
      <c r="B156" s="24"/>
      <c r="F156" s="24"/>
    </row>
    <row r="157" spans="2:6" ht="15.75" customHeight="1" x14ac:dyDescent="0.2">
      <c r="B157" s="24"/>
      <c r="F157" s="24"/>
    </row>
    <row r="158" spans="2:6" ht="15.75" customHeight="1" x14ac:dyDescent="0.2">
      <c r="B158" s="24"/>
      <c r="F158" s="24"/>
    </row>
    <row r="159" spans="2:6" ht="15.75" customHeight="1" x14ac:dyDescent="0.2">
      <c r="B159" s="24"/>
      <c r="F159" s="24"/>
    </row>
    <row r="160" spans="2:6" ht="15.75" customHeight="1" x14ac:dyDescent="0.2">
      <c r="B160" s="24"/>
      <c r="F160" s="24"/>
    </row>
    <row r="161" spans="2:6" ht="15.75" customHeight="1" x14ac:dyDescent="0.2">
      <c r="B161" s="24"/>
      <c r="F161" s="24"/>
    </row>
    <row r="162" spans="2:6" ht="15.75" customHeight="1" x14ac:dyDescent="0.2">
      <c r="B162" s="24"/>
      <c r="F162" s="24"/>
    </row>
    <row r="163" spans="2:6" ht="15.75" customHeight="1" x14ac:dyDescent="0.2">
      <c r="B163" s="24"/>
      <c r="F163" s="24"/>
    </row>
    <row r="164" spans="2:6" ht="15.75" customHeight="1" x14ac:dyDescent="0.2">
      <c r="B164" s="24"/>
      <c r="F164" s="24"/>
    </row>
    <row r="165" spans="2:6" ht="15.75" customHeight="1" x14ac:dyDescent="0.2">
      <c r="B165" s="24"/>
      <c r="F165" s="24"/>
    </row>
    <row r="166" spans="2:6" ht="15.75" customHeight="1" x14ac:dyDescent="0.2">
      <c r="B166" s="24"/>
      <c r="F166" s="24"/>
    </row>
    <row r="167" spans="2:6" ht="15.75" customHeight="1" x14ac:dyDescent="0.2">
      <c r="B167" s="24"/>
      <c r="F167" s="24"/>
    </row>
    <row r="168" spans="2:6" ht="15.75" customHeight="1" x14ac:dyDescent="0.2">
      <c r="B168" s="24"/>
      <c r="F168" s="24"/>
    </row>
    <row r="169" spans="2:6" ht="15.75" customHeight="1" x14ac:dyDescent="0.2">
      <c r="B169" s="24"/>
      <c r="F169" s="24"/>
    </row>
    <row r="170" spans="2:6" ht="15.75" customHeight="1" x14ac:dyDescent="0.2">
      <c r="B170" s="24"/>
      <c r="F170" s="24"/>
    </row>
    <row r="171" spans="2:6" ht="15.75" customHeight="1" x14ac:dyDescent="0.2">
      <c r="B171" s="24"/>
      <c r="F171" s="24"/>
    </row>
    <row r="172" spans="2:6" ht="15.75" customHeight="1" x14ac:dyDescent="0.2">
      <c r="B172" s="24"/>
      <c r="F172" s="24"/>
    </row>
    <row r="173" spans="2:6" ht="15.75" customHeight="1" x14ac:dyDescent="0.2">
      <c r="B173" s="24"/>
      <c r="F173" s="24"/>
    </row>
    <row r="174" spans="2:6" ht="15.75" customHeight="1" x14ac:dyDescent="0.2">
      <c r="B174" s="24"/>
      <c r="F174" s="24"/>
    </row>
    <row r="175" spans="2:6" ht="15.75" customHeight="1" x14ac:dyDescent="0.2">
      <c r="B175" s="24"/>
      <c r="F175" s="24"/>
    </row>
    <row r="176" spans="2:6" ht="15.75" customHeight="1" x14ac:dyDescent="0.2">
      <c r="B176" s="24"/>
      <c r="F176" s="24"/>
    </row>
    <row r="177" spans="2:6" ht="15.75" customHeight="1" x14ac:dyDescent="0.2">
      <c r="B177" s="24"/>
      <c r="F177" s="24"/>
    </row>
    <row r="178" spans="2:6" ht="15.75" customHeight="1" x14ac:dyDescent="0.2">
      <c r="B178" s="24"/>
      <c r="F178" s="24"/>
    </row>
    <row r="179" spans="2:6" ht="15.75" customHeight="1" x14ac:dyDescent="0.2">
      <c r="B179" s="24"/>
      <c r="F179" s="24"/>
    </row>
    <row r="180" spans="2:6" ht="15.75" customHeight="1" x14ac:dyDescent="0.2">
      <c r="B180" s="24"/>
      <c r="F180" s="24"/>
    </row>
    <row r="181" spans="2:6" ht="15.75" customHeight="1" x14ac:dyDescent="0.2">
      <c r="B181" s="24"/>
      <c r="F181" s="24"/>
    </row>
    <row r="182" spans="2:6" ht="15.75" customHeight="1" x14ac:dyDescent="0.2">
      <c r="B182" s="24"/>
      <c r="F182" s="24"/>
    </row>
    <row r="183" spans="2:6" ht="15.75" customHeight="1" x14ac:dyDescent="0.2">
      <c r="B183" s="24"/>
      <c r="F183" s="24"/>
    </row>
    <row r="184" spans="2:6" ht="15.75" customHeight="1" x14ac:dyDescent="0.2">
      <c r="B184" s="24"/>
      <c r="F184" s="24"/>
    </row>
    <row r="185" spans="2:6" ht="15.75" customHeight="1" x14ac:dyDescent="0.2">
      <c r="B185" s="24"/>
      <c r="F185" s="24"/>
    </row>
    <row r="186" spans="2:6" ht="15.75" customHeight="1" x14ac:dyDescent="0.2">
      <c r="B186" s="24"/>
      <c r="F186" s="24"/>
    </row>
    <row r="187" spans="2:6" ht="15.75" customHeight="1" x14ac:dyDescent="0.2">
      <c r="B187" s="24"/>
      <c r="F187" s="24"/>
    </row>
    <row r="188" spans="2:6" ht="15.75" customHeight="1" x14ac:dyDescent="0.2">
      <c r="B188" s="24"/>
      <c r="F188" s="24"/>
    </row>
    <row r="189" spans="2:6" ht="15.75" customHeight="1" x14ac:dyDescent="0.2">
      <c r="B189" s="24"/>
      <c r="F189" s="24"/>
    </row>
    <row r="190" spans="2:6" ht="15.75" customHeight="1" x14ac:dyDescent="0.2">
      <c r="B190" s="24"/>
      <c r="F190" s="24"/>
    </row>
    <row r="191" spans="2:6" ht="15.75" customHeight="1" x14ac:dyDescent="0.2">
      <c r="B191" s="24"/>
      <c r="F191" s="24"/>
    </row>
    <row r="192" spans="2:6" ht="15.75" customHeight="1" x14ac:dyDescent="0.2">
      <c r="B192" s="24"/>
      <c r="F192" s="24"/>
    </row>
    <row r="193" spans="2:6" ht="15.75" customHeight="1" x14ac:dyDescent="0.2">
      <c r="B193" s="24"/>
      <c r="F193" s="24"/>
    </row>
    <row r="194" spans="2:6" ht="15.75" customHeight="1" x14ac:dyDescent="0.2">
      <c r="B194" s="24"/>
      <c r="F194" s="24"/>
    </row>
    <row r="195" spans="2:6" ht="15.75" customHeight="1" x14ac:dyDescent="0.2">
      <c r="B195" s="24"/>
      <c r="F195" s="24"/>
    </row>
    <row r="196" spans="2:6" ht="15.75" customHeight="1" x14ac:dyDescent="0.2">
      <c r="B196" s="24"/>
      <c r="F196" s="24"/>
    </row>
    <row r="197" spans="2:6" ht="15.75" customHeight="1" x14ac:dyDescent="0.2">
      <c r="B197" s="24"/>
      <c r="F197" s="24"/>
    </row>
    <row r="198" spans="2:6" ht="15.75" customHeight="1" x14ac:dyDescent="0.2">
      <c r="B198" s="24"/>
      <c r="F198" s="24"/>
    </row>
    <row r="199" spans="2:6" ht="15.75" customHeight="1" x14ac:dyDescent="0.2">
      <c r="B199" s="24"/>
      <c r="F199" s="24"/>
    </row>
    <row r="200" spans="2:6" ht="15.75" customHeight="1" x14ac:dyDescent="0.2">
      <c r="B200" s="24"/>
      <c r="F200" s="24"/>
    </row>
    <row r="201" spans="2:6" ht="15.75" customHeight="1" x14ac:dyDescent="0.2">
      <c r="B201" s="24"/>
      <c r="F201" s="24"/>
    </row>
    <row r="202" spans="2:6" ht="15.75" customHeight="1" x14ac:dyDescent="0.2">
      <c r="B202" s="24"/>
      <c r="F202" s="24"/>
    </row>
    <row r="203" spans="2:6" ht="15.75" customHeight="1" x14ac:dyDescent="0.2">
      <c r="B203" s="24"/>
      <c r="F203" s="24"/>
    </row>
    <row r="204" spans="2:6" ht="15.75" customHeight="1" x14ac:dyDescent="0.2">
      <c r="B204" s="24"/>
      <c r="F204" s="24"/>
    </row>
    <row r="205" spans="2:6" ht="15.75" customHeight="1" x14ac:dyDescent="0.2">
      <c r="B205" s="24"/>
      <c r="F205" s="24"/>
    </row>
    <row r="206" spans="2:6" ht="15.75" customHeight="1" x14ac:dyDescent="0.2">
      <c r="B206" s="24"/>
      <c r="F206" s="24"/>
    </row>
    <row r="207" spans="2:6" ht="15.75" customHeight="1" x14ac:dyDescent="0.2">
      <c r="B207" s="24"/>
      <c r="F207" s="24"/>
    </row>
    <row r="208" spans="2:6" ht="15.75" customHeight="1" x14ac:dyDescent="0.2">
      <c r="B208" s="24"/>
      <c r="F208" s="24"/>
    </row>
    <row r="209" spans="2:6" ht="15.75" customHeight="1" x14ac:dyDescent="0.2">
      <c r="B209" s="24"/>
      <c r="F209" s="24"/>
    </row>
    <row r="210" spans="2:6" ht="15.75" customHeight="1" x14ac:dyDescent="0.2">
      <c r="B210" s="24"/>
      <c r="F210" s="24"/>
    </row>
    <row r="211" spans="2:6" ht="15.75" customHeight="1" x14ac:dyDescent="0.2">
      <c r="B211" s="24"/>
      <c r="F211" s="24"/>
    </row>
    <row r="212" spans="2:6" ht="15.75" customHeight="1" x14ac:dyDescent="0.2">
      <c r="B212" s="24"/>
      <c r="F212" s="24"/>
    </row>
    <row r="213" spans="2:6" ht="15.75" customHeight="1" x14ac:dyDescent="0.2">
      <c r="B213" s="24"/>
      <c r="F213" s="24"/>
    </row>
    <row r="214" spans="2:6" ht="15.75" customHeight="1" x14ac:dyDescent="0.2">
      <c r="B214" s="24"/>
      <c r="F214" s="24"/>
    </row>
    <row r="215" spans="2:6" ht="15.75" customHeight="1" x14ac:dyDescent="0.2">
      <c r="B215" s="24"/>
      <c r="F215" s="24"/>
    </row>
    <row r="216" spans="2:6" ht="15.75" customHeight="1" x14ac:dyDescent="0.2">
      <c r="B216" s="24"/>
      <c r="F216" s="24"/>
    </row>
    <row r="217" spans="2:6" ht="15.75" customHeight="1" x14ac:dyDescent="0.2">
      <c r="B217" s="24"/>
      <c r="F217" s="24"/>
    </row>
    <row r="218" spans="2:6" ht="15.75" customHeight="1" x14ac:dyDescent="0.2">
      <c r="B218" s="24"/>
      <c r="F218" s="24"/>
    </row>
    <row r="219" spans="2:6" ht="15.75" customHeight="1" x14ac:dyDescent="0.2">
      <c r="B219" s="24"/>
      <c r="F219" s="24"/>
    </row>
    <row r="220" spans="2:6" ht="15.75" customHeight="1" x14ac:dyDescent="0.2">
      <c r="B220" s="24"/>
      <c r="F220" s="24"/>
    </row>
    <row r="221" spans="2:6" ht="15.75" customHeight="1" x14ac:dyDescent="0.2">
      <c r="B221" s="24"/>
      <c r="F221" s="24"/>
    </row>
    <row r="222" spans="2:6" ht="15.75" customHeight="1" x14ac:dyDescent="0.2">
      <c r="B222" s="24"/>
      <c r="F222" s="24"/>
    </row>
    <row r="223" spans="2:6" ht="15.75" customHeight="1" x14ac:dyDescent="0.2">
      <c r="B223" s="24"/>
      <c r="F223" s="24"/>
    </row>
    <row r="224" spans="2:6" ht="15.75" customHeight="1" x14ac:dyDescent="0.2">
      <c r="B224" s="24"/>
      <c r="F224" s="24"/>
    </row>
    <row r="225" spans="2:6" ht="15.75" customHeight="1" x14ac:dyDescent="0.2">
      <c r="B225" s="24"/>
      <c r="F225" s="24"/>
    </row>
    <row r="226" spans="2:6" ht="15.75" customHeight="1" x14ac:dyDescent="0.2">
      <c r="B226" s="24"/>
      <c r="F226" s="24"/>
    </row>
    <row r="227" spans="2:6" ht="15.75" customHeight="1" x14ac:dyDescent="0.2">
      <c r="B227" s="24"/>
      <c r="F227" s="24"/>
    </row>
    <row r="228" spans="2:6" ht="15.75" customHeight="1" x14ac:dyDescent="0.2">
      <c r="B228" s="24"/>
      <c r="F228" s="24"/>
    </row>
    <row r="229" spans="2:6" ht="15.75" customHeight="1" x14ac:dyDescent="0.2">
      <c r="B229" s="24"/>
      <c r="F229" s="24"/>
    </row>
    <row r="230" spans="2:6" ht="15.75" customHeight="1" x14ac:dyDescent="0.2">
      <c r="B230" s="24"/>
      <c r="F230" s="24"/>
    </row>
    <row r="231" spans="2:6" ht="15.75" customHeight="1" x14ac:dyDescent="0.2">
      <c r="B231" s="24"/>
      <c r="F231" s="24"/>
    </row>
    <row r="232" spans="2:6" ht="15.75" customHeight="1" x14ac:dyDescent="0.2">
      <c r="B232" s="24"/>
      <c r="F232" s="24"/>
    </row>
    <row r="233" spans="2:6" ht="15.75" customHeight="1" x14ac:dyDescent="0.2">
      <c r="B233" s="24"/>
      <c r="F233" s="24"/>
    </row>
    <row r="234" spans="2:6" ht="15.75" customHeight="1" x14ac:dyDescent="0.2">
      <c r="B234" s="24"/>
      <c r="F234" s="24"/>
    </row>
    <row r="235" spans="2:6" ht="15.75" customHeight="1" x14ac:dyDescent="0.2">
      <c r="B235" s="24"/>
      <c r="F235" s="24"/>
    </row>
    <row r="236" spans="2:6" ht="15.75" customHeight="1" x14ac:dyDescent="0.2">
      <c r="B236" s="24"/>
      <c r="F236" s="24"/>
    </row>
    <row r="237" spans="2:6" ht="15.75" customHeight="1" x14ac:dyDescent="0.2">
      <c r="B237" s="24"/>
      <c r="F237" s="24"/>
    </row>
    <row r="238" spans="2:6" ht="15.75" customHeight="1" x14ac:dyDescent="0.2">
      <c r="B238" s="24"/>
      <c r="F238" s="24"/>
    </row>
    <row r="239" spans="2:6" ht="15.75" customHeight="1" x14ac:dyDescent="0.2">
      <c r="B239" s="24"/>
      <c r="F239" s="24"/>
    </row>
    <row r="240" spans="2:6" ht="15.75" customHeight="1" x14ac:dyDescent="0.2">
      <c r="B240" s="24"/>
      <c r="F240" s="24"/>
    </row>
    <row r="241" spans="2:6" ht="15.75" customHeight="1" x14ac:dyDescent="0.2">
      <c r="B241" s="24"/>
      <c r="F241" s="24"/>
    </row>
    <row r="242" spans="2:6" ht="15.75" customHeight="1" x14ac:dyDescent="0.2">
      <c r="B242" s="24"/>
      <c r="F242" s="24"/>
    </row>
    <row r="243" spans="2:6" ht="15.75" customHeight="1" x14ac:dyDescent="0.2">
      <c r="B243" s="24"/>
      <c r="F243" s="24"/>
    </row>
    <row r="244" spans="2:6" ht="15.75" customHeight="1" x14ac:dyDescent="0.2">
      <c r="B244" s="24"/>
      <c r="F244" s="24"/>
    </row>
    <row r="245" spans="2:6" ht="15.75" customHeight="1" x14ac:dyDescent="0.2">
      <c r="B245" s="24"/>
      <c r="F245" s="24"/>
    </row>
    <row r="246" spans="2:6" ht="15.75" customHeight="1" x14ac:dyDescent="0.2">
      <c r="B246" s="24"/>
      <c r="F246" s="24"/>
    </row>
    <row r="247" spans="2:6" ht="15.75" customHeight="1" x14ac:dyDescent="0.2">
      <c r="B247" s="24"/>
      <c r="F247" s="24"/>
    </row>
    <row r="248" spans="2:6" ht="15.75" customHeight="1" x14ac:dyDescent="0.2">
      <c r="B248" s="24"/>
      <c r="F248" s="24"/>
    </row>
    <row r="249" spans="2:6" ht="15.75" customHeight="1" x14ac:dyDescent="0.2">
      <c r="B249" s="24"/>
      <c r="F249" s="24"/>
    </row>
    <row r="250" spans="2:6" ht="15.75" customHeight="1" x14ac:dyDescent="0.2">
      <c r="B250" s="24"/>
      <c r="F250" s="24"/>
    </row>
    <row r="251" spans="2:6" ht="15.75" customHeight="1" x14ac:dyDescent="0.2">
      <c r="B251" s="24"/>
      <c r="F251" s="24"/>
    </row>
    <row r="252" spans="2:6" ht="15.75" customHeight="1" x14ac:dyDescent="0.2">
      <c r="B252" s="24"/>
      <c r="F252" s="24"/>
    </row>
    <row r="253" spans="2:6" ht="15.75" customHeight="1" x14ac:dyDescent="0.2">
      <c r="B253" s="24"/>
      <c r="F253" s="24"/>
    </row>
    <row r="254" spans="2:6" ht="15.75" customHeight="1" x14ac:dyDescent="0.2">
      <c r="B254" s="24"/>
      <c r="F254" s="24"/>
    </row>
    <row r="255" spans="2:6" ht="15.75" customHeight="1" x14ac:dyDescent="0.2">
      <c r="B255" s="24"/>
      <c r="F255" s="24"/>
    </row>
    <row r="256" spans="2:6" ht="15.75" customHeight="1" x14ac:dyDescent="0.2">
      <c r="B256" s="24"/>
      <c r="F256" s="24"/>
    </row>
    <row r="257" spans="2:6" ht="15.75" customHeight="1" x14ac:dyDescent="0.2">
      <c r="B257" s="24"/>
      <c r="F257" s="24"/>
    </row>
    <row r="258" spans="2:6" ht="15.75" customHeight="1" x14ac:dyDescent="0.2">
      <c r="B258" s="24"/>
      <c r="F258" s="24"/>
    </row>
    <row r="259" spans="2:6" ht="15.75" customHeight="1" x14ac:dyDescent="0.2">
      <c r="B259" s="24"/>
      <c r="F259" s="24"/>
    </row>
    <row r="260" spans="2:6" ht="15.75" customHeight="1" x14ac:dyDescent="0.2">
      <c r="B260" s="24"/>
      <c r="F260" s="24"/>
    </row>
    <row r="261" spans="2:6" ht="15.75" customHeight="1" x14ac:dyDescent="0.2">
      <c r="B261" s="24"/>
      <c r="F261" s="24"/>
    </row>
    <row r="262" spans="2:6" ht="15.75" customHeight="1" x14ac:dyDescent="0.2">
      <c r="B262" s="24"/>
      <c r="F262" s="24"/>
    </row>
    <row r="263" spans="2:6" ht="15.75" customHeight="1" x14ac:dyDescent="0.2">
      <c r="B263" s="24"/>
      <c r="F263" s="24"/>
    </row>
    <row r="264" spans="2:6" ht="15.75" customHeight="1" x14ac:dyDescent="0.2">
      <c r="B264" s="24"/>
      <c r="F264" s="24"/>
    </row>
    <row r="265" spans="2:6" ht="15.75" customHeight="1" x14ac:dyDescent="0.2">
      <c r="B265" s="24"/>
      <c r="F265" s="24"/>
    </row>
    <row r="266" spans="2:6" ht="15.75" customHeight="1" x14ac:dyDescent="0.2">
      <c r="B266" s="24"/>
      <c r="F266" s="24"/>
    </row>
    <row r="267" spans="2:6" ht="15.75" customHeight="1" x14ac:dyDescent="0.2">
      <c r="B267" s="24"/>
      <c r="F267" s="24"/>
    </row>
    <row r="268" spans="2:6" ht="15.75" customHeight="1" x14ac:dyDescent="0.2">
      <c r="B268" s="24"/>
      <c r="F268" s="24"/>
    </row>
    <row r="269" spans="2:6" ht="15.75" customHeight="1" x14ac:dyDescent="0.2">
      <c r="B269" s="24"/>
      <c r="F269" s="24"/>
    </row>
    <row r="270" spans="2:6" ht="15.75" customHeight="1" x14ac:dyDescent="0.2">
      <c r="B270" s="24"/>
      <c r="F270" s="24"/>
    </row>
    <row r="271" spans="2:6" ht="15.75" customHeight="1" x14ac:dyDescent="0.2">
      <c r="B271" s="24"/>
      <c r="F271" s="24"/>
    </row>
    <row r="272" spans="2:6" ht="15.75" customHeight="1" x14ac:dyDescent="0.2">
      <c r="B272" s="24"/>
      <c r="F272" s="24"/>
    </row>
    <row r="273" spans="2:6" ht="15.75" customHeight="1" x14ac:dyDescent="0.2">
      <c r="B273" s="24"/>
      <c r="F273" s="24"/>
    </row>
    <row r="274" spans="2:6" ht="15.75" customHeight="1" x14ac:dyDescent="0.2">
      <c r="B274" s="24"/>
      <c r="F274" s="24"/>
    </row>
    <row r="275" spans="2:6" ht="15.75" customHeight="1" x14ac:dyDescent="0.2">
      <c r="B275" s="24"/>
      <c r="F275" s="24"/>
    </row>
    <row r="276" spans="2:6" ht="15.75" customHeight="1" x14ac:dyDescent="0.2">
      <c r="B276" s="24"/>
      <c r="F276" s="24"/>
    </row>
    <row r="277" spans="2:6" ht="15.75" customHeight="1" x14ac:dyDescent="0.2">
      <c r="B277" s="24"/>
      <c r="F277" s="24"/>
    </row>
    <row r="278" spans="2:6" ht="15.75" customHeight="1" x14ac:dyDescent="0.2">
      <c r="B278" s="24"/>
      <c r="F278" s="24"/>
    </row>
    <row r="279" spans="2:6" ht="15.75" customHeight="1" x14ac:dyDescent="0.2">
      <c r="B279" s="24"/>
      <c r="F279" s="24"/>
    </row>
    <row r="280" spans="2:6" ht="15.75" customHeight="1" x14ac:dyDescent="0.2">
      <c r="B280" s="24"/>
      <c r="F280" s="24"/>
    </row>
    <row r="281" spans="2:6" ht="15.75" customHeight="1" x14ac:dyDescent="0.2">
      <c r="B281" s="24"/>
      <c r="F281" s="24"/>
    </row>
    <row r="282" spans="2:6" ht="15.75" customHeight="1" x14ac:dyDescent="0.2">
      <c r="B282" s="24"/>
      <c r="F282" s="24"/>
    </row>
    <row r="283" spans="2:6" ht="15.75" customHeight="1" x14ac:dyDescent="0.2">
      <c r="B283" s="24"/>
      <c r="F283" s="24"/>
    </row>
    <row r="284" spans="2:6" ht="15.75" customHeight="1" x14ac:dyDescent="0.2">
      <c r="B284" s="24"/>
      <c r="F284" s="24"/>
    </row>
    <row r="285" spans="2:6" ht="15.75" customHeight="1" x14ac:dyDescent="0.2">
      <c r="B285" s="24"/>
      <c r="F285" s="24"/>
    </row>
    <row r="286" spans="2:6" ht="15.75" customHeight="1" x14ac:dyDescent="0.2">
      <c r="B286" s="24"/>
      <c r="F286" s="24"/>
    </row>
    <row r="287" spans="2:6" ht="15.75" customHeight="1" x14ac:dyDescent="0.2">
      <c r="B287" s="24"/>
      <c r="F287" s="24"/>
    </row>
    <row r="288" spans="2:6" ht="15.75" customHeight="1" x14ac:dyDescent="0.2">
      <c r="B288" s="24"/>
      <c r="F288" s="24"/>
    </row>
    <row r="289" spans="2:6" ht="15.75" customHeight="1" x14ac:dyDescent="0.2">
      <c r="B289" s="24"/>
      <c r="F289" s="24"/>
    </row>
    <row r="290" spans="2:6" ht="15.75" customHeight="1" x14ac:dyDescent="0.2">
      <c r="B290" s="24"/>
      <c r="F290" s="24"/>
    </row>
    <row r="291" spans="2:6" ht="15.75" customHeight="1" x14ac:dyDescent="0.2">
      <c r="B291" s="24"/>
      <c r="F291" s="24"/>
    </row>
    <row r="292" spans="2:6" ht="15.75" customHeight="1" x14ac:dyDescent="0.2">
      <c r="B292" s="24"/>
      <c r="F292" s="24"/>
    </row>
    <row r="293" spans="2:6" ht="15.75" customHeight="1" x14ac:dyDescent="0.2">
      <c r="B293" s="24"/>
      <c r="F293" s="24"/>
    </row>
    <row r="294" spans="2:6" ht="15.75" customHeight="1" x14ac:dyDescent="0.2">
      <c r="B294" s="24"/>
      <c r="F294" s="24"/>
    </row>
    <row r="295" spans="2:6" ht="15.75" customHeight="1" x14ac:dyDescent="0.2">
      <c r="B295" s="24"/>
      <c r="F295" s="24"/>
    </row>
    <row r="296" spans="2:6" ht="15.75" customHeight="1" x14ac:dyDescent="0.2">
      <c r="B296" s="24"/>
      <c r="F296" s="24"/>
    </row>
    <row r="297" spans="2:6" ht="15.75" customHeight="1" x14ac:dyDescent="0.2">
      <c r="B297" s="24"/>
      <c r="F297" s="24"/>
    </row>
    <row r="298" spans="2:6" ht="15.75" customHeight="1" x14ac:dyDescent="0.2">
      <c r="B298" s="24"/>
      <c r="F298" s="24"/>
    </row>
    <row r="299" spans="2:6" ht="15.75" customHeight="1" x14ac:dyDescent="0.2">
      <c r="B299" s="24"/>
      <c r="F299" s="24"/>
    </row>
    <row r="300" spans="2:6" ht="15.75" customHeight="1" x14ac:dyDescent="0.2">
      <c r="B300" s="24"/>
      <c r="F300" s="24"/>
    </row>
    <row r="301" spans="2:6" ht="15.75" customHeight="1" x14ac:dyDescent="0.2">
      <c r="B301" s="24"/>
      <c r="F301" s="24"/>
    </row>
    <row r="302" spans="2:6" ht="15.75" customHeight="1" x14ac:dyDescent="0.2">
      <c r="B302" s="24"/>
      <c r="F302" s="24"/>
    </row>
    <row r="303" spans="2:6" ht="15.75" customHeight="1" x14ac:dyDescent="0.2">
      <c r="B303" s="24"/>
      <c r="F303" s="24"/>
    </row>
    <row r="304" spans="2:6" ht="15.75" customHeight="1" x14ac:dyDescent="0.2">
      <c r="B304" s="24"/>
      <c r="F304" s="24"/>
    </row>
    <row r="305" spans="2:6" ht="15.75" customHeight="1" x14ac:dyDescent="0.2">
      <c r="B305" s="24"/>
      <c r="F305" s="24"/>
    </row>
    <row r="306" spans="2:6" ht="15.75" customHeight="1" x14ac:dyDescent="0.2">
      <c r="B306" s="24"/>
      <c r="F306" s="24"/>
    </row>
    <row r="307" spans="2:6" ht="15.75" customHeight="1" x14ac:dyDescent="0.2">
      <c r="B307" s="24"/>
      <c r="F307" s="24"/>
    </row>
    <row r="308" spans="2:6" ht="15.75" customHeight="1" x14ac:dyDescent="0.2">
      <c r="B308" s="24"/>
      <c r="F308" s="24"/>
    </row>
    <row r="309" spans="2:6" ht="15.75" customHeight="1" x14ac:dyDescent="0.2">
      <c r="B309" s="24"/>
      <c r="F309" s="24"/>
    </row>
    <row r="310" spans="2:6" ht="15.75" customHeight="1" x14ac:dyDescent="0.2">
      <c r="B310" s="24"/>
      <c r="F310" s="24"/>
    </row>
    <row r="311" spans="2:6" ht="15.75" customHeight="1" x14ac:dyDescent="0.2">
      <c r="B311" s="24"/>
      <c r="F311" s="24"/>
    </row>
    <row r="312" spans="2:6" ht="15.75" customHeight="1" x14ac:dyDescent="0.2">
      <c r="B312" s="24"/>
      <c r="F312" s="24"/>
    </row>
    <row r="313" spans="2:6" ht="15.75" customHeight="1" x14ac:dyDescent="0.2">
      <c r="B313" s="24"/>
      <c r="F313" s="24"/>
    </row>
    <row r="314" spans="2:6" ht="15.75" customHeight="1" x14ac:dyDescent="0.2">
      <c r="B314" s="24"/>
      <c r="F314" s="24"/>
    </row>
    <row r="315" spans="2:6" ht="15.75" customHeight="1" x14ac:dyDescent="0.2">
      <c r="B315" s="24"/>
      <c r="F315" s="24"/>
    </row>
    <row r="316" spans="2:6" ht="15.75" customHeight="1" x14ac:dyDescent="0.2">
      <c r="B316" s="24"/>
      <c r="F316" s="24"/>
    </row>
    <row r="317" spans="2:6" ht="15.75" customHeight="1" x14ac:dyDescent="0.2">
      <c r="B317" s="24"/>
      <c r="F317" s="24"/>
    </row>
    <row r="318" spans="2:6" ht="15.75" customHeight="1" x14ac:dyDescent="0.2">
      <c r="B318" s="24"/>
      <c r="F318" s="24"/>
    </row>
    <row r="319" spans="2:6" ht="15.75" customHeight="1" x14ac:dyDescent="0.2">
      <c r="B319" s="24"/>
      <c r="F319" s="24"/>
    </row>
    <row r="320" spans="2:6" ht="15.75" customHeight="1" x14ac:dyDescent="0.2">
      <c r="B320" s="24"/>
      <c r="F320" s="24"/>
    </row>
    <row r="321" spans="2:6" ht="15.75" customHeight="1" x14ac:dyDescent="0.2">
      <c r="B321" s="24"/>
      <c r="F321" s="24"/>
    </row>
    <row r="322" spans="2:6" ht="15.75" customHeight="1" x14ac:dyDescent="0.2">
      <c r="B322" s="24"/>
      <c r="F322" s="24"/>
    </row>
    <row r="323" spans="2:6" ht="15.75" customHeight="1" x14ac:dyDescent="0.2">
      <c r="B323" s="24"/>
      <c r="F323" s="24"/>
    </row>
    <row r="324" spans="2:6" ht="15.75" customHeight="1" x14ac:dyDescent="0.2">
      <c r="B324" s="24"/>
      <c r="F324" s="24"/>
    </row>
    <row r="325" spans="2:6" ht="15.75" customHeight="1" x14ac:dyDescent="0.2">
      <c r="B325" s="24"/>
      <c r="F325" s="24"/>
    </row>
    <row r="326" spans="2:6" ht="15.75" customHeight="1" x14ac:dyDescent="0.2">
      <c r="B326" s="24"/>
      <c r="F326" s="24"/>
    </row>
    <row r="327" spans="2:6" ht="15.75" customHeight="1" x14ac:dyDescent="0.2">
      <c r="B327" s="24"/>
      <c r="F327" s="24"/>
    </row>
    <row r="328" spans="2:6" ht="15.75" customHeight="1" x14ac:dyDescent="0.2">
      <c r="B328" s="24"/>
      <c r="F328" s="24"/>
    </row>
    <row r="329" spans="2:6" ht="15.75" customHeight="1" x14ac:dyDescent="0.2">
      <c r="B329" s="24"/>
      <c r="F329" s="24"/>
    </row>
    <row r="330" spans="2:6" ht="15.75" customHeight="1" x14ac:dyDescent="0.2">
      <c r="B330" s="24"/>
      <c r="F330" s="24"/>
    </row>
    <row r="331" spans="2:6" ht="15.75" customHeight="1" x14ac:dyDescent="0.2">
      <c r="B331" s="24"/>
      <c r="F331" s="24"/>
    </row>
    <row r="332" spans="2:6" ht="15.75" customHeight="1" x14ac:dyDescent="0.2">
      <c r="B332" s="24"/>
      <c r="F332" s="24"/>
    </row>
    <row r="333" spans="2:6" ht="15.75" customHeight="1" x14ac:dyDescent="0.2">
      <c r="B333" s="24"/>
      <c r="F333" s="24"/>
    </row>
    <row r="334" spans="2:6" ht="15.75" customHeight="1" x14ac:dyDescent="0.2">
      <c r="B334" s="24"/>
      <c r="F334" s="24"/>
    </row>
    <row r="335" spans="2:6" ht="15.75" customHeight="1" x14ac:dyDescent="0.2">
      <c r="B335" s="24"/>
      <c r="F335" s="24"/>
    </row>
    <row r="336" spans="2:6" ht="15.75" customHeight="1" x14ac:dyDescent="0.2">
      <c r="B336" s="24"/>
      <c r="F336" s="24"/>
    </row>
    <row r="337" spans="2:6" ht="15.75" customHeight="1" x14ac:dyDescent="0.2">
      <c r="B337" s="24"/>
      <c r="F337" s="24"/>
    </row>
    <row r="338" spans="2:6" ht="15.75" customHeight="1" x14ac:dyDescent="0.2">
      <c r="B338" s="24"/>
      <c r="F338" s="24"/>
    </row>
    <row r="339" spans="2:6" ht="15.75" customHeight="1" x14ac:dyDescent="0.2">
      <c r="B339" s="24"/>
      <c r="F339" s="24"/>
    </row>
    <row r="340" spans="2:6" ht="15.75" customHeight="1" x14ac:dyDescent="0.2">
      <c r="B340" s="24"/>
      <c r="F340" s="24"/>
    </row>
    <row r="341" spans="2:6" ht="15.75" customHeight="1" x14ac:dyDescent="0.2">
      <c r="B341" s="24"/>
      <c r="F341" s="24"/>
    </row>
    <row r="342" spans="2:6" ht="15.75" customHeight="1" x14ac:dyDescent="0.2">
      <c r="B342" s="24"/>
      <c r="F342" s="24"/>
    </row>
    <row r="343" spans="2:6" ht="15.75" customHeight="1" x14ac:dyDescent="0.2">
      <c r="B343" s="24"/>
      <c r="F343" s="24"/>
    </row>
    <row r="344" spans="2:6" ht="15.75" customHeight="1" x14ac:dyDescent="0.2">
      <c r="B344" s="24"/>
      <c r="F344" s="24"/>
    </row>
    <row r="345" spans="2:6" ht="15.75" customHeight="1" x14ac:dyDescent="0.2">
      <c r="B345" s="24"/>
      <c r="F345" s="24"/>
    </row>
    <row r="346" spans="2:6" ht="15.75" customHeight="1" x14ac:dyDescent="0.2">
      <c r="B346" s="24"/>
      <c r="F346" s="24"/>
    </row>
    <row r="347" spans="2:6" ht="15.75" customHeight="1" x14ac:dyDescent="0.2">
      <c r="B347" s="24"/>
      <c r="F347" s="24"/>
    </row>
    <row r="348" spans="2:6" ht="15.75" customHeight="1" x14ac:dyDescent="0.2">
      <c r="B348" s="24"/>
      <c r="F348" s="24"/>
    </row>
    <row r="349" spans="2:6" ht="15.75" customHeight="1" x14ac:dyDescent="0.2">
      <c r="B349" s="24"/>
      <c r="F349" s="24"/>
    </row>
    <row r="350" spans="2:6" ht="15.75" customHeight="1" x14ac:dyDescent="0.2">
      <c r="B350" s="24"/>
      <c r="F350" s="24"/>
    </row>
    <row r="351" spans="2:6" ht="15.75" customHeight="1" x14ac:dyDescent="0.2">
      <c r="B351" s="24"/>
      <c r="F351" s="24"/>
    </row>
    <row r="352" spans="2:6" ht="15.75" customHeight="1" x14ac:dyDescent="0.2">
      <c r="B352" s="24"/>
      <c r="F352" s="24"/>
    </row>
    <row r="353" spans="2:6" ht="15.75" customHeight="1" x14ac:dyDescent="0.2">
      <c r="B353" s="24"/>
      <c r="F353" s="24"/>
    </row>
    <row r="354" spans="2:6" ht="15.75" customHeight="1" x14ac:dyDescent="0.2">
      <c r="B354" s="24"/>
      <c r="F354" s="24"/>
    </row>
    <row r="355" spans="2:6" ht="15.75" customHeight="1" x14ac:dyDescent="0.2">
      <c r="B355" s="24"/>
      <c r="F355" s="24"/>
    </row>
    <row r="356" spans="2:6" ht="15.75" customHeight="1" x14ac:dyDescent="0.2">
      <c r="B356" s="24"/>
      <c r="F356" s="24"/>
    </row>
    <row r="357" spans="2:6" ht="15.75" customHeight="1" x14ac:dyDescent="0.2">
      <c r="B357" s="24"/>
      <c r="F357" s="24"/>
    </row>
    <row r="358" spans="2:6" ht="15.75" customHeight="1" x14ac:dyDescent="0.2">
      <c r="B358" s="24"/>
      <c r="F358" s="24"/>
    </row>
    <row r="359" spans="2:6" ht="15.75" customHeight="1" x14ac:dyDescent="0.2">
      <c r="B359" s="24"/>
      <c r="F359" s="24"/>
    </row>
    <row r="360" spans="2:6" ht="15.75" customHeight="1" x14ac:dyDescent="0.2">
      <c r="B360" s="24"/>
      <c r="F360" s="24"/>
    </row>
    <row r="361" spans="2:6" ht="15.75" customHeight="1" x14ac:dyDescent="0.2">
      <c r="B361" s="24"/>
      <c r="F361" s="24"/>
    </row>
    <row r="362" spans="2:6" ht="15.75" customHeight="1" x14ac:dyDescent="0.2">
      <c r="B362" s="24"/>
      <c r="F362" s="24"/>
    </row>
    <row r="363" spans="2:6" ht="15.75" customHeight="1" x14ac:dyDescent="0.2">
      <c r="B363" s="24"/>
      <c r="F363" s="24"/>
    </row>
    <row r="364" spans="2:6" ht="15.75" customHeight="1" x14ac:dyDescent="0.2">
      <c r="B364" s="24"/>
      <c r="F364" s="24"/>
    </row>
    <row r="365" spans="2:6" ht="15.75" customHeight="1" x14ac:dyDescent="0.2">
      <c r="B365" s="24"/>
      <c r="F365" s="24"/>
    </row>
    <row r="366" spans="2:6" ht="15.75" customHeight="1" x14ac:dyDescent="0.2">
      <c r="B366" s="24"/>
      <c r="F366" s="24"/>
    </row>
    <row r="367" spans="2:6" ht="15.75" customHeight="1" x14ac:dyDescent="0.2">
      <c r="B367" s="24"/>
      <c r="F367" s="24"/>
    </row>
    <row r="368" spans="2:6" ht="15.75" customHeight="1" x14ac:dyDescent="0.2">
      <c r="B368" s="24"/>
      <c r="F368" s="24"/>
    </row>
    <row r="369" spans="2:6" ht="15.75" customHeight="1" x14ac:dyDescent="0.2">
      <c r="B369" s="24"/>
      <c r="F369" s="24"/>
    </row>
    <row r="370" spans="2:6" ht="15.75" customHeight="1" x14ac:dyDescent="0.2">
      <c r="B370" s="24"/>
      <c r="F370" s="24"/>
    </row>
    <row r="371" spans="2:6" ht="15.75" customHeight="1" x14ac:dyDescent="0.2">
      <c r="B371" s="24"/>
      <c r="F371" s="24"/>
    </row>
    <row r="372" spans="2:6" ht="15.75" customHeight="1" x14ac:dyDescent="0.2">
      <c r="B372" s="24"/>
      <c r="F372" s="24"/>
    </row>
    <row r="373" spans="2:6" ht="15.75" customHeight="1" x14ac:dyDescent="0.2">
      <c r="B373" s="24"/>
      <c r="F373" s="24"/>
    </row>
    <row r="374" spans="2:6" ht="15.75" customHeight="1" x14ac:dyDescent="0.2">
      <c r="B374" s="24"/>
      <c r="F374" s="24"/>
    </row>
    <row r="375" spans="2:6" ht="15.75" customHeight="1" x14ac:dyDescent="0.2">
      <c r="B375" s="24"/>
      <c r="F375" s="24"/>
    </row>
    <row r="376" spans="2:6" ht="15.75" customHeight="1" x14ac:dyDescent="0.2">
      <c r="B376" s="24"/>
      <c r="F376" s="24"/>
    </row>
    <row r="377" spans="2:6" ht="15.75" customHeight="1" x14ac:dyDescent="0.2">
      <c r="B377" s="24"/>
      <c r="F377" s="24"/>
    </row>
    <row r="378" spans="2:6" ht="15.75" customHeight="1" x14ac:dyDescent="0.2">
      <c r="B378" s="24"/>
      <c r="F378" s="24"/>
    </row>
    <row r="379" spans="2:6" ht="15.75" customHeight="1" x14ac:dyDescent="0.2">
      <c r="B379" s="24"/>
      <c r="F379" s="24"/>
    </row>
    <row r="380" spans="2:6" ht="15.75" customHeight="1" x14ac:dyDescent="0.2">
      <c r="B380" s="24"/>
      <c r="F380" s="24"/>
    </row>
    <row r="381" spans="2:6" ht="15.75" customHeight="1" x14ac:dyDescent="0.2">
      <c r="B381" s="24"/>
      <c r="F381" s="24"/>
    </row>
    <row r="382" spans="2:6" ht="15.75" customHeight="1" x14ac:dyDescent="0.2">
      <c r="B382" s="24"/>
      <c r="F382" s="24"/>
    </row>
    <row r="383" spans="2:6" ht="15.75" customHeight="1" x14ac:dyDescent="0.2">
      <c r="B383" s="24"/>
      <c r="F383" s="24"/>
    </row>
    <row r="384" spans="2:6" ht="15.75" customHeight="1" x14ac:dyDescent="0.2">
      <c r="B384" s="24"/>
      <c r="F384" s="24"/>
    </row>
    <row r="385" spans="2:6" ht="15.75" customHeight="1" x14ac:dyDescent="0.2">
      <c r="B385" s="24"/>
      <c r="F385" s="24"/>
    </row>
    <row r="386" spans="2:6" ht="15.75" customHeight="1" x14ac:dyDescent="0.2">
      <c r="B386" s="24"/>
      <c r="F386" s="24"/>
    </row>
    <row r="387" spans="2:6" ht="15.75" customHeight="1" x14ac:dyDescent="0.2">
      <c r="B387" s="24"/>
      <c r="F387" s="24"/>
    </row>
    <row r="388" spans="2:6" ht="15.75" customHeight="1" x14ac:dyDescent="0.2">
      <c r="B388" s="24"/>
      <c r="F388" s="24"/>
    </row>
    <row r="389" spans="2:6" ht="15.75" customHeight="1" x14ac:dyDescent="0.2">
      <c r="B389" s="24"/>
      <c r="F389" s="24"/>
    </row>
    <row r="390" spans="2:6" ht="15.75" customHeight="1" x14ac:dyDescent="0.2">
      <c r="B390" s="24"/>
      <c r="F390" s="24"/>
    </row>
    <row r="391" spans="2:6" ht="15.75" customHeight="1" x14ac:dyDescent="0.2">
      <c r="B391" s="24"/>
      <c r="F391" s="24"/>
    </row>
    <row r="392" spans="2:6" ht="15.75" customHeight="1" x14ac:dyDescent="0.2">
      <c r="B392" s="24"/>
      <c r="F392" s="24"/>
    </row>
    <row r="393" spans="2:6" ht="15.75" customHeight="1" x14ac:dyDescent="0.2">
      <c r="B393" s="24"/>
      <c r="F393" s="24"/>
    </row>
    <row r="394" spans="2:6" ht="15.75" customHeight="1" x14ac:dyDescent="0.2">
      <c r="B394" s="24"/>
      <c r="F394" s="24"/>
    </row>
    <row r="395" spans="2:6" ht="15.75" customHeight="1" x14ac:dyDescent="0.2">
      <c r="B395" s="24"/>
      <c r="F395" s="24"/>
    </row>
    <row r="396" spans="2:6" ht="15.75" customHeight="1" x14ac:dyDescent="0.2">
      <c r="B396" s="24"/>
      <c r="F396" s="24"/>
    </row>
    <row r="397" spans="2:6" ht="15.75" customHeight="1" x14ac:dyDescent="0.2">
      <c r="B397" s="24"/>
      <c r="F397" s="24"/>
    </row>
    <row r="398" spans="2:6" ht="15.75" customHeight="1" x14ac:dyDescent="0.2">
      <c r="B398" s="24"/>
      <c r="F398" s="24"/>
    </row>
    <row r="399" spans="2:6" ht="15.75" customHeight="1" x14ac:dyDescent="0.2">
      <c r="B399" s="24"/>
      <c r="F399" s="24"/>
    </row>
    <row r="400" spans="2:6" ht="15.75" customHeight="1" x14ac:dyDescent="0.2">
      <c r="B400" s="24"/>
      <c r="F400" s="24"/>
    </row>
    <row r="401" spans="2:6" ht="15.75" customHeight="1" x14ac:dyDescent="0.2">
      <c r="B401" s="24"/>
      <c r="F401" s="24"/>
    </row>
    <row r="402" spans="2:6" ht="15.75" customHeight="1" x14ac:dyDescent="0.2">
      <c r="B402" s="24"/>
      <c r="F402" s="24"/>
    </row>
    <row r="403" spans="2:6" ht="15.75" customHeight="1" x14ac:dyDescent="0.2">
      <c r="B403" s="24"/>
      <c r="F403" s="24"/>
    </row>
    <row r="404" spans="2:6" ht="15.75" customHeight="1" x14ac:dyDescent="0.2">
      <c r="B404" s="24"/>
      <c r="F404" s="24"/>
    </row>
    <row r="405" spans="2:6" ht="15.75" customHeight="1" x14ac:dyDescent="0.2">
      <c r="B405" s="24"/>
      <c r="F405" s="24"/>
    </row>
    <row r="406" spans="2:6" ht="15.75" customHeight="1" x14ac:dyDescent="0.2">
      <c r="B406" s="24"/>
      <c r="F406" s="24"/>
    </row>
    <row r="407" spans="2:6" ht="15.75" customHeight="1" x14ac:dyDescent="0.2">
      <c r="B407" s="24"/>
      <c r="F407" s="24"/>
    </row>
    <row r="408" spans="2:6" ht="15.75" customHeight="1" x14ac:dyDescent="0.2">
      <c r="B408" s="24"/>
      <c r="F408" s="24"/>
    </row>
    <row r="409" spans="2:6" ht="15.75" customHeight="1" x14ac:dyDescent="0.2">
      <c r="B409" s="24"/>
      <c r="F409" s="24"/>
    </row>
    <row r="410" spans="2:6" ht="15.75" customHeight="1" x14ac:dyDescent="0.2">
      <c r="B410" s="24"/>
      <c r="F410" s="24"/>
    </row>
    <row r="411" spans="2:6" ht="15.75" customHeight="1" x14ac:dyDescent="0.2">
      <c r="B411" s="24"/>
      <c r="F411" s="24"/>
    </row>
    <row r="412" spans="2:6" ht="15.75" customHeight="1" x14ac:dyDescent="0.2">
      <c r="B412" s="24"/>
      <c r="F412" s="24"/>
    </row>
    <row r="413" spans="2:6" ht="15.75" customHeight="1" x14ac:dyDescent="0.2">
      <c r="B413" s="24"/>
      <c r="F413" s="24"/>
    </row>
    <row r="414" spans="2:6" ht="15.75" customHeight="1" x14ac:dyDescent="0.2">
      <c r="B414" s="24"/>
      <c r="F414" s="24"/>
    </row>
    <row r="415" spans="2:6" ht="15.75" customHeight="1" x14ac:dyDescent="0.2">
      <c r="B415" s="24"/>
      <c r="F415" s="24"/>
    </row>
    <row r="416" spans="2:6" ht="15.75" customHeight="1" x14ac:dyDescent="0.2">
      <c r="B416" s="24"/>
      <c r="F416" s="24"/>
    </row>
    <row r="417" spans="2:6" ht="15.75" customHeight="1" x14ac:dyDescent="0.2">
      <c r="B417" s="24"/>
      <c r="F417" s="24"/>
    </row>
    <row r="418" spans="2:6" ht="15.75" customHeight="1" x14ac:dyDescent="0.2">
      <c r="B418" s="24"/>
      <c r="F418" s="24"/>
    </row>
    <row r="419" spans="2:6" ht="15.75" customHeight="1" x14ac:dyDescent="0.2">
      <c r="B419" s="24"/>
      <c r="F419" s="24"/>
    </row>
    <row r="420" spans="2:6" ht="15.75" customHeight="1" x14ac:dyDescent="0.2">
      <c r="B420" s="24"/>
      <c r="F420" s="24"/>
    </row>
    <row r="421" spans="2:6" ht="15.75" customHeight="1" x14ac:dyDescent="0.2">
      <c r="B421" s="24"/>
      <c r="F421" s="24"/>
    </row>
    <row r="422" spans="2:6" ht="15.75" customHeight="1" x14ac:dyDescent="0.2">
      <c r="B422" s="24"/>
      <c r="F422" s="24"/>
    </row>
    <row r="423" spans="2:6" ht="15.75" customHeight="1" x14ac:dyDescent="0.2">
      <c r="B423" s="24"/>
      <c r="F423" s="24"/>
    </row>
    <row r="424" spans="2:6" ht="15.75" customHeight="1" x14ac:dyDescent="0.2">
      <c r="B424" s="24"/>
      <c r="F424" s="24"/>
    </row>
    <row r="425" spans="2:6" ht="15.75" customHeight="1" x14ac:dyDescent="0.2">
      <c r="B425" s="24"/>
      <c r="F425" s="24"/>
    </row>
    <row r="426" spans="2:6" ht="15.75" customHeight="1" x14ac:dyDescent="0.2">
      <c r="B426" s="24"/>
      <c r="F426" s="24"/>
    </row>
    <row r="427" spans="2:6" ht="15.75" customHeight="1" x14ac:dyDescent="0.2">
      <c r="B427" s="24"/>
      <c r="F427" s="24"/>
    </row>
    <row r="428" spans="2:6" ht="15.75" customHeight="1" x14ac:dyDescent="0.2">
      <c r="B428" s="24"/>
      <c r="F428" s="24"/>
    </row>
    <row r="429" spans="2:6" ht="15.75" customHeight="1" x14ac:dyDescent="0.2">
      <c r="B429" s="24"/>
      <c r="F429" s="24"/>
    </row>
    <row r="430" spans="2:6" ht="15.75" customHeight="1" x14ac:dyDescent="0.2">
      <c r="B430" s="24"/>
      <c r="F430" s="24"/>
    </row>
    <row r="431" spans="2:6" ht="15.75" customHeight="1" x14ac:dyDescent="0.2">
      <c r="B431" s="24"/>
      <c r="F431" s="24"/>
    </row>
    <row r="432" spans="2:6" ht="15.75" customHeight="1" x14ac:dyDescent="0.2">
      <c r="B432" s="24"/>
      <c r="F432" s="24"/>
    </row>
    <row r="433" spans="2:6" ht="15.75" customHeight="1" x14ac:dyDescent="0.2">
      <c r="B433" s="24"/>
      <c r="F433" s="24"/>
    </row>
    <row r="434" spans="2:6" ht="15.75" customHeight="1" x14ac:dyDescent="0.2">
      <c r="B434" s="24"/>
      <c r="F434" s="24"/>
    </row>
    <row r="435" spans="2:6" ht="15.75" customHeight="1" x14ac:dyDescent="0.2">
      <c r="B435" s="24"/>
      <c r="F435" s="24"/>
    </row>
    <row r="436" spans="2:6" ht="15.75" customHeight="1" x14ac:dyDescent="0.2">
      <c r="B436" s="24"/>
      <c r="F436" s="24"/>
    </row>
    <row r="437" spans="2:6" ht="15.75" customHeight="1" x14ac:dyDescent="0.2">
      <c r="B437" s="24"/>
      <c r="F437" s="24"/>
    </row>
    <row r="438" spans="2:6" ht="15.75" customHeight="1" x14ac:dyDescent="0.2">
      <c r="B438" s="24"/>
      <c r="F438" s="24"/>
    </row>
    <row r="439" spans="2:6" ht="15.75" customHeight="1" x14ac:dyDescent="0.2">
      <c r="B439" s="24"/>
      <c r="F439" s="24"/>
    </row>
    <row r="440" spans="2:6" ht="15.75" customHeight="1" x14ac:dyDescent="0.2">
      <c r="B440" s="24"/>
      <c r="F440" s="24"/>
    </row>
    <row r="441" spans="2:6" ht="15.75" customHeight="1" x14ac:dyDescent="0.2">
      <c r="B441" s="24"/>
      <c r="F441" s="24"/>
    </row>
    <row r="442" spans="2:6" ht="15.75" customHeight="1" x14ac:dyDescent="0.2">
      <c r="B442" s="24"/>
      <c r="F442" s="24"/>
    </row>
    <row r="443" spans="2:6" ht="15.75" customHeight="1" x14ac:dyDescent="0.2">
      <c r="B443" s="24"/>
      <c r="F443" s="24"/>
    </row>
    <row r="444" spans="2:6" ht="15.75" customHeight="1" x14ac:dyDescent="0.2">
      <c r="B444" s="24"/>
      <c r="F444" s="24"/>
    </row>
    <row r="445" spans="2:6" ht="15.75" customHeight="1" x14ac:dyDescent="0.2">
      <c r="B445" s="24"/>
      <c r="F445" s="24"/>
    </row>
    <row r="446" spans="2:6" ht="15.75" customHeight="1" x14ac:dyDescent="0.2">
      <c r="B446" s="24"/>
      <c r="F446" s="24"/>
    </row>
    <row r="447" spans="2:6" ht="15.75" customHeight="1" x14ac:dyDescent="0.2">
      <c r="B447" s="24"/>
      <c r="F447" s="24"/>
    </row>
    <row r="448" spans="2:6" ht="15.75" customHeight="1" x14ac:dyDescent="0.2">
      <c r="B448" s="24"/>
      <c r="F448" s="24"/>
    </row>
    <row r="449" spans="2:6" ht="15.75" customHeight="1" x14ac:dyDescent="0.2">
      <c r="B449" s="24"/>
      <c r="F449" s="24"/>
    </row>
    <row r="450" spans="2:6" ht="15.75" customHeight="1" x14ac:dyDescent="0.2">
      <c r="B450" s="24"/>
      <c r="F450" s="24"/>
    </row>
    <row r="451" spans="2:6" ht="15.75" customHeight="1" x14ac:dyDescent="0.2">
      <c r="B451" s="24"/>
      <c r="F451" s="24"/>
    </row>
    <row r="452" spans="2:6" ht="15.75" customHeight="1" x14ac:dyDescent="0.2">
      <c r="B452" s="24"/>
      <c r="F452" s="24"/>
    </row>
    <row r="453" spans="2:6" ht="15.75" customHeight="1" x14ac:dyDescent="0.2">
      <c r="B453" s="24"/>
      <c r="F453" s="24"/>
    </row>
    <row r="454" spans="2:6" ht="15.75" customHeight="1" x14ac:dyDescent="0.2">
      <c r="B454" s="24"/>
      <c r="F454" s="24"/>
    </row>
    <row r="455" spans="2:6" ht="15.75" customHeight="1" x14ac:dyDescent="0.2">
      <c r="B455" s="24"/>
      <c r="F455" s="24"/>
    </row>
    <row r="456" spans="2:6" ht="15.75" customHeight="1" x14ac:dyDescent="0.2">
      <c r="B456" s="24"/>
      <c r="F456" s="24"/>
    </row>
    <row r="457" spans="2:6" ht="15.75" customHeight="1" x14ac:dyDescent="0.2">
      <c r="B457" s="24"/>
      <c r="F457" s="24"/>
    </row>
    <row r="458" spans="2:6" ht="15.75" customHeight="1" x14ac:dyDescent="0.2">
      <c r="B458" s="24"/>
      <c r="F458" s="24"/>
    </row>
    <row r="459" spans="2:6" ht="15.75" customHeight="1" x14ac:dyDescent="0.2">
      <c r="B459" s="24"/>
      <c r="F459" s="24"/>
    </row>
    <row r="460" spans="2:6" ht="15.75" customHeight="1" x14ac:dyDescent="0.2">
      <c r="B460" s="24"/>
      <c r="F460" s="24"/>
    </row>
    <row r="461" spans="2:6" ht="15.75" customHeight="1" x14ac:dyDescent="0.2">
      <c r="B461" s="24"/>
      <c r="F461" s="24"/>
    </row>
    <row r="462" spans="2:6" ht="15.75" customHeight="1" x14ac:dyDescent="0.2">
      <c r="B462" s="24"/>
      <c r="F462" s="24"/>
    </row>
    <row r="463" spans="2:6" ht="15.75" customHeight="1" x14ac:dyDescent="0.2">
      <c r="B463" s="24"/>
      <c r="F463" s="24"/>
    </row>
    <row r="464" spans="2:6" ht="15.75" customHeight="1" x14ac:dyDescent="0.2">
      <c r="B464" s="24"/>
      <c r="F464" s="24"/>
    </row>
    <row r="465" spans="2:6" ht="15.75" customHeight="1" x14ac:dyDescent="0.2">
      <c r="B465" s="24"/>
      <c r="F465" s="24"/>
    </row>
    <row r="466" spans="2:6" ht="15.75" customHeight="1" x14ac:dyDescent="0.2">
      <c r="B466" s="24"/>
      <c r="F466" s="24"/>
    </row>
    <row r="467" spans="2:6" ht="15.75" customHeight="1" x14ac:dyDescent="0.2">
      <c r="B467" s="24"/>
      <c r="F467" s="24"/>
    </row>
    <row r="468" spans="2:6" ht="15.75" customHeight="1" x14ac:dyDescent="0.2">
      <c r="B468" s="24"/>
      <c r="F468" s="24"/>
    </row>
    <row r="469" spans="2:6" ht="15.75" customHeight="1" x14ac:dyDescent="0.2">
      <c r="B469" s="24"/>
      <c r="F469" s="24"/>
    </row>
    <row r="470" spans="2:6" ht="15.75" customHeight="1" x14ac:dyDescent="0.2">
      <c r="B470" s="24"/>
      <c r="F470" s="24"/>
    </row>
    <row r="471" spans="2:6" ht="15.75" customHeight="1" x14ac:dyDescent="0.2">
      <c r="B471" s="24"/>
      <c r="F471" s="24"/>
    </row>
    <row r="472" spans="2:6" ht="15.75" customHeight="1" x14ac:dyDescent="0.2">
      <c r="B472" s="24"/>
      <c r="F472" s="24"/>
    </row>
    <row r="473" spans="2:6" ht="15.75" customHeight="1" x14ac:dyDescent="0.2">
      <c r="B473" s="24"/>
      <c r="F473" s="24"/>
    </row>
    <row r="474" spans="2:6" ht="15.75" customHeight="1" x14ac:dyDescent="0.2">
      <c r="B474" s="24"/>
      <c r="F474" s="24"/>
    </row>
    <row r="475" spans="2:6" ht="15.75" customHeight="1" x14ac:dyDescent="0.2">
      <c r="B475" s="24"/>
      <c r="F475" s="24"/>
    </row>
    <row r="476" spans="2:6" ht="15.75" customHeight="1" x14ac:dyDescent="0.2">
      <c r="B476" s="24"/>
      <c r="F476" s="24"/>
    </row>
    <row r="477" spans="2:6" ht="15.75" customHeight="1" x14ac:dyDescent="0.2">
      <c r="B477" s="24"/>
      <c r="F477" s="24"/>
    </row>
    <row r="478" spans="2:6" ht="15.75" customHeight="1" x14ac:dyDescent="0.2">
      <c r="B478" s="24"/>
      <c r="F478" s="24"/>
    </row>
    <row r="479" spans="2:6" ht="15.75" customHeight="1" x14ac:dyDescent="0.2">
      <c r="B479" s="24"/>
      <c r="F479" s="24"/>
    </row>
    <row r="480" spans="2:6" ht="15.75" customHeight="1" x14ac:dyDescent="0.2">
      <c r="B480" s="24"/>
      <c r="F480" s="24"/>
    </row>
    <row r="481" spans="2:6" ht="15.75" customHeight="1" x14ac:dyDescent="0.2">
      <c r="B481" s="24"/>
      <c r="F481" s="24"/>
    </row>
    <row r="482" spans="2:6" ht="15.75" customHeight="1" x14ac:dyDescent="0.2">
      <c r="B482" s="24"/>
      <c r="F482" s="24"/>
    </row>
    <row r="483" spans="2:6" ht="15.75" customHeight="1" x14ac:dyDescent="0.2">
      <c r="B483" s="24"/>
      <c r="F483" s="24"/>
    </row>
    <row r="484" spans="2:6" ht="15.75" customHeight="1" x14ac:dyDescent="0.2">
      <c r="B484" s="24"/>
      <c r="F484" s="24"/>
    </row>
    <row r="485" spans="2:6" ht="15.75" customHeight="1" x14ac:dyDescent="0.2">
      <c r="B485" s="24"/>
      <c r="F485" s="24"/>
    </row>
    <row r="486" spans="2:6" ht="15.75" customHeight="1" x14ac:dyDescent="0.2">
      <c r="B486" s="24"/>
      <c r="F486" s="24"/>
    </row>
    <row r="487" spans="2:6" ht="15.75" customHeight="1" x14ac:dyDescent="0.2">
      <c r="B487" s="24"/>
      <c r="F487" s="24"/>
    </row>
    <row r="488" spans="2:6" ht="15.75" customHeight="1" x14ac:dyDescent="0.2">
      <c r="B488" s="24"/>
      <c r="F488" s="24"/>
    </row>
    <row r="489" spans="2:6" ht="15.75" customHeight="1" x14ac:dyDescent="0.2">
      <c r="B489" s="24"/>
      <c r="F489" s="24"/>
    </row>
    <row r="490" spans="2:6" ht="15.75" customHeight="1" x14ac:dyDescent="0.2">
      <c r="B490" s="24"/>
      <c r="F490" s="24"/>
    </row>
    <row r="491" spans="2:6" ht="15.75" customHeight="1" x14ac:dyDescent="0.2">
      <c r="B491" s="24"/>
      <c r="F491" s="24"/>
    </row>
    <row r="492" spans="2:6" ht="15.75" customHeight="1" x14ac:dyDescent="0.2">
      <c r="B492" s="24"/>
      <c r="F492" s="24"/>
    </row>
    <row r="493" spans="2:6" ht="15.75" customHeight="1" x14ac:dyDescent="0.2">
      <c r="B493" s="24"/>
      <c r="F493" s="24"/>
    </row>
    <row r="494" spans="2:6" ht="15.75" customHeight="1" x14ac:dyDescent="0.2">
      <c r="B494" s="24"/>
      <c r="F494" s="24"/>
    </row>
    <row r="495" spans="2:6" ht="15.75" customHeight="1" x14ac:dyDescent="0.2">
      <c r="B495" s="24"/>
      <c r="F495" s="24"/>
    </row>
    <row r="496" spans="2:6" ht="15.75" customHeight="1" x14ac:dyDescent="0.2">
      <c r="B496" s="24"/>
      <c r="F496" s="24"/>
    </row>
    <row r="497" spans="2:6" ht="15.75" customHeight="1" x14ac:dyDescent="0.2">
      <c r="B497" s="24"/>
      <c r="F497" s="24"/>
    </row>
    <row r="498" spans="2:6" ht="15.75" customHeight="1" x14ac:dyDescent="0.2">
      <c r="B498" s="24"/>
      <c r="F498" s="24"/>
    </row>
    <row r="499" spans="2:6" ht="15.75" customHeight="1" x14ac:dyDescent="0.2">
      <c r="B499" s="24"/>
      <c r="F499" s="24"/>
    </row>
    <row r="500" spans="2:6" ht="15.75" customHeight="1" x14ac:dyDescent="0.2">
      <c r="B500" s="24"/>
      <c r="F500" s="24"/>
    </row>
    <row r="501" spans="2:6" ht="15.75" customHeight="1" x14ac:dyDescent="0.2">
      <c r="B501" s="24"/>
      <c r="F501" s="24"/>
    </row>
    <row r="502" spans="2:6" ht="15.75" customHeight="1" x14ac:dyDescent="0.2">
      <c r="B502" s="24"/>
      <c r="F502" s="24"/>
    </row>
    <row r="503" spans="2:6" ht="15.75" customHeight="1" x14ac:dyDescent="0.2">
      <c r="B503" s="24"/>
      <c r="F503" s="24"/>
    </row>
    <row r="504" spans="2:6" ht="15.75" customHeight="1" x14ac:dyDescent="0.2">
      <c r="B504" s="24"/>
      <c r="F504" s="24"/>
    </row>
    <row r="505" spans="2:6" ht="15.75" customHeight="1" x14ac:dyDescent="0.2">
      <c r="B505" s="24"/>
      <c r="F505" s="24"/>
    </row>
    <row r="506" spans="2:6" ht="15.75" customHeight="1" x14ac:dyDescent="0.2">
      <c r="B506" s="24"/>
      <c r="F506" s="24"/>
    </row>
    <row r="507" spans="2:6" ht="15.75" customHeight="1" x14ac:dyDescent="0.2">
      <c r="B507" s="24"/>
      <c r="F507" s="24"/>
    </row>
    <row r="508" spans="2:6" ht="15.75" customHeight="1" x14ac:dyDescent="0.2">
      <c r="B508" s="24"/>
      <c r="F508" s="24"/>
    </row>
    <row r="509" spans="2:6" ht="15.75" customHeight="1" x14ac:dyDescent="0.2">
      <c r="B509" s="24"/>
      <c r="F509" s="24"/>
    </row>
    <row r="510" spans="2:6" ht="15.75" customHeight="1" x14ac:dyDescent="0.2">
      <c r="B510" s="24"/>
      <c r="F510" s="24"/>
    </row>
    <row r="511" spans="2:6" ht="15.75" customHeight="1" x14ac:dyDescent="0.2">
      <c r="B511" s="24"/>
      <c r="F511" s="24"/>
    </row>
    <row r="512" spans="2:6" ht="15.75" customHeight="1" x14ac:dyDescent="0.2">
      <c r="B512" s="24"/>
      <c r="F512" s="24"/>
    </row>
    <row r="513" spans="2:6" ht="15.75" customHeight="1" x14ac:dyDescent="0.2">
      <c r="B513" s="24"/>
      <c r="F513" s="24"/>
    </row>
    <row r="514" spans="2:6" ht="15.75" customHeight="1" x14ac:dyDescent="0.2">
      <c r="B514" s="24"/>
      <c r="F514" s="24"/>
    </row>
    <row r="515" spans="2:6" ht="15.75" customHeight="1" x14ac:dyDescent="0.2">
      <c r="B515" s="24"/>
      <c r="F515" s="24"/>
    </row>
    <row r="516" spans="2:6" ht="15.75" customHeight="1" x14ac:dyDescent="0.2">
      <c r="B516" s="24"/>
      <c r="F516" s="24"/>
    </row>
    <row r="517" spans="2:6" ht="15.75" customHeight="1" x14ac:dyDescent="0.2">
      <c r="B517" s="24"/>
      <c r="F517" s="24"/>
    </row>
    <row r="518" spans="2:6" ht="15.75" customHeight="1" x14ac:dyDescent="0.2">
      <c r="B518" s="24"/>
      <c r="F518" s="24"/>
    </row>
    <row r="519" spans="2:6" ht="15.75" customHeight="1" x14ac:dyDescent="0.2">
      <c r="B519" s="24"/>
      <c r="F519" s="24"/>
    </row>
    <row r="520" spans="2:6" ht="15.75" customHeight="1" x14ac:dyDescent="0.2">
      <c r="B520" s="24"/>
      <c r="F520" s="24"/>
    </row>
    <row r="521" spans="2:6" ht="15.75" customHeight="1" x14ac:dyDescent="0.2">
      <c r="B521" s="24"/>
      <c r="F521" s="24"/>
    </row>
    <row r="522" spans="2:6" ht="15.75" customHeight="1" x14ac:dyDescent="0.2">
      <c r="B522" s="24"/>
      <c r="F522" s="24"/>
    </row>
    <row r="523" spans="2:6" ht="15.75" customHeight="1" x14ac:dyDescent="0.2">
      <c r="B523" s="24"/>
      <c r="F523" s="24"/>
    </row>
    <row r="524" spans="2:6" ht="15.75" customHeight="1" x14ac:dyDescent="0.2">
      <c r="B524" s="24"/>
      <c r="F524" s="24"/>
    </row>
    <row r="525" spans="2:6" ht="15.75" customHeight="1" x14ac:dyDescent="0.2">
      <c r="B525" s="24"/>
      <c r="F525" s="24"/>
    </row>
    <row r="526" spans="2:6" ht="15.75" customHeight="1" x14ac:dyDescent="0.2">
      <c r="B526" s="24"/>
      <c r="F526" s="24"/>
    </row>
    <row r="527" spans="2:6" ht="15.75" customHeight="1" x14ac:dyDescent="0.2">
      <c r="B527" s="24"/>
      <c r="F527" s="24"/>
    </row>
    <row r="528" spans="2:6" ht="15.75" customHeight="1" x14ac:dyDescent="0.2">
      <c r="B528" s="24"/>
      <c r="F528" s="24"/>
    </row>
    <row r="529" spans="2:6" ht="15.75" customHeight="1" x14ac:dyDescent="0.2">
      <c r="B529" s="24"/>
      <c r="F529" s="24"/>
    </row>
    <row r="530" spans="2:6" ht="15.75" customHeight="1" x14ac:dyDescent="0.2">
      <c r="B530" s="24"/>
      <c r="F530" s="24"/>
    </row>
    <row r="531" spans="2:6" ht="15.75" customHeight="1" x14ac:dyDescent="0.2">
      <c r="B531" s="24"/>
      <c r="F531" s="24"/>
    </row>
    <row r="532" spans="2:6" ht="15.75" customHeight="1" x14ac:dyDescent="0.2">
      <c r="B532" s="24"/>
      <c r="F532" s="24"/>
    </row>
    <row r="533" spans="2:6" ht="15.75" customHeight="1" x14ac:dyDescent="0.2">
      <c r="B533" s="24"/>
      <c r="F533" s="24"/>
    </row>
    <row r="534" spans="2:6" ht="15.75" customHeight="1" x14ac:dyDescent="0.2">
      <c r="B534" s="24"/>
      <c r="F534" s="24"/>
    </row>
    <row r="535" spans="2:6" ht="15.75" customHeight="1" x14ac:dyDescent="0.2">
      <c r="B535" s="24"/>
      <c r="F535" s="24"/>
    </row>
    <row r="536" spans="2:6" ht="15.75" customHeight="1" x14ac:dyDescent="0.2">
      <c r="B536" s="24"/>
      <c r="F536" s="24"/>
    </row>
    <row r="537" spans="2:6" ht="15.75" customHeight="1" x14ac:dyDescent="0.2">
      <c r="B537" s="24"/>
      <c r="F537" s="24"/>
    </row>
    <row r="538" spans="2:6" ht="15.75" customHeight="1" x14ac:dyDescent="0.2">
      <c r="B538" s="24"/>
      <c r="F538" s="24"/>
    </row>
    <row r="539" spans="2:6" ht="15.75" customHeight="1" x14ac:dyDescent="0.2">
      <c r="B539" s="24"/>
      <c r="F539" s="24"/>
    </row>
    <row r="540" spans="2:6" ht="15.75" customHeight="1" x14ac:dyDescent="0.2">
      <c r="B540" s="24"/>
      <c r="F540" s="24"/>
    </row>
    <row r="541" spans="2:6" ht="15.75" customHeight="1" x14ac:dyDescent="0.2">
      <c r="B541" s="24"/>
      <c r="F541" s="24"/>
    </row>
    <row r="542" spans="2:6" ht="15.75" customHeight="1" x14ac:dyDescent="0.2">
      <c r="B542" s="24"/>
      <c r="F542" s="24"/>
    </row>
    <row r="543" spans="2:6" ht="15.75" customHeight="1" x14ac:dyDescent="0.2">
      <c r="B543" s="24"/>
      <c r="F543" s="24"/>
    </row>
    <row r="544" spans="2:6" ht="15.75" customHeight="1" x14ac:dyDescent="0.2">
      <c r="B544" s="24"/>
      <c r="F544" s="24"/>
    </row>
    <row r="545" spans="2:6" ht="15.75" customHeight="1" x14ac:dyDescent="0.2">
      <c r="B545" s="24"/>
      <c r="F545" s="24"/>
    </row>
    <row r="546" spans="2:6" ht="15.75" customHeight="1" x14ac:dyDescent="0.2">
      <c r="B546" s="24"/>
      <c r="F546" s="24"/>
    </row>
    <row r="547" spans="2:6" ht="15.75" customHeight="1" x14ac:dyDescent="0.2">
      <c r="B547" s="24"/>
      <c r="F547" s="24"/>
    </row>
    <row r="548" spans="2:6" ht="15.75" customHeight="1" x14ac:dyDescent="0.2">
      <c r="B548" s="24"/>
      <c r="F548" s="24"/>
    </row>
    <row r="549" spans="2:6" ht="15.75" customHeight="1" x14ac:dyDescent="0.2">
      <c r="B549" s="24"/>
      <c r="F549" s="24"/>
    </row>
    <row r="550" spans="2:6" ht="15.75" customHeight="1" x14ac:dyDescent="0.2">
      <c r="B550" s="24"/>
      <c r="F550" s="24"/>
    </row>
    <row r="551" spans="2:6" ht="15.75" customHeight="1" x14ac:dyDescent="0.2">
      <c r="B551" s="24"/>
      <c r="F551" s="24"/>
    </row>
    <row r="552" spans="2:6" ht="15.75" customHeight="1" x14ac:dyDescent="0.2">
      <c r="B552" s="24"/>
      <c r="F552" s="24"/>
    </row>
    <row r="553" spans="2:6" ht="15.75" customHeight="1" x14ac:dyDescent="0.2">
      <c r="B553" s="24"/>
      <c r="F553" s="24"/>
    </row>
    <row r="554" spans="2:6" ht="15.75" customHeight="1" x14ac:dyDescent="0.2">
      <c r="B554" s="24"/>
      <c r="F554" s="24"/>
    </row>
    <row r="555" spans="2:6" ht="15.75" customHeight="1" x14ac:dyDescent="0.2">
      <c r="B555" s="24"/>
      <c r="F555" s="24"/>
    </row>
    <row r="556" spans="2:6" ht="15.75" customHeight="1" x14ac:dyDescent="0.2">
      <c r="B556" s="24"/>
      <c r="F556" s="24"/>
    </row>
    <row r="557" spans="2:6" ht="15.75" customHeight="1" x14ac:dyDescent="0.2">
      <c r="B557" s="24"/>
      <c r="F557" s="24"/>
    </row>
    <row r="558" spans="2:6" ht="15.75" customHeight="1" x14ac:dyDescent="0.2">
      <c r="B558" s="24"/>
      <c r="F558" s="24"/>
    </row>
    <row r="559" spans="2:6" ht="15.75" customHeight="1" x14ac:dyDescent="0.2">
      <c r="B559" s="24"/>
      <c r="F559" s="24"/>
    </row>
    <row r="560" spans="2:6" ht="15.75" customHeight="1" x14ac:dyDescent="0.2">
      <c r="B560" s="24"/>
      <c r="F560" s="24"/>
    </row>
    <row r="561" spans="2:6" ht="15.75" customHeight="1" x14ac:dyDescent="0.2">
      <c r="B561" s="24"/>
      <c r="F561" s="24"/>
    </row>
    <row r="562" spans="2:6" ht="15.75" customHeight="1" x14ac:dyDescent="0.2">
      <c r="B562" s="24"/>
      <c r="F562" s="24"/>
    </row>
    <row r="563" spans="2:6" ht="15.75" customHeight="1" x14ac:dyDescent="0.2">
      <c r="B563" s="24"/>
      <c r="F563" s="24"/>
    </row>
    <row r="564" spans="2:6" ht="15.75" customHeight="1" x14ac:dyDescent="0.2">
      <c r="B564" s="24"/>
      <c r="F564" s="24"/>
    </row>
    <row r="565" spans="2:6" ht="15.75" customHeight="1" x14ac:dyDescent="0.2">
      <c r="B565" s="24"/>
      <c r="F565" s="24"/>
    </row>
    <row r="566" spans="2:6" ht="15.75" customHeight="1" x14ac:dyDescent="0.2">
      <c r="B566" s="24"/>
      <c r="F566" s="24"/>
    </row>
    <row r="567" spans="2:6" ht="15.75" customHeight="1" x14ac:dyDescent="0.2">
      <c r="B567" s="24"/>
      <c r="F567" s="24"/>
    </row>
    <row r="568" spans="2:6" ht="15.75" customHeight="1" x14ac:dyDescent="0.2">
      <c r="B568" s="24"/>
      <c r="F568" s="24"/>
    </row>
    <row r="569" spans="2:6" ht="15.75" customHeight="1" x14ac:dyDescent="0.2">
      <c r="B569" s="24"/>
      <c r="F569" s="24"/>
    </row>
    <row r="570" spans="2:6" ht="15.75" customHeight="1" x14ac:dyDescent="0.2">
      <c r="B570" s="24"/>
      <c r="F570" s="24"/>
    </row>
    <row r="571" spans="2:6" ht="15.75" customHeight="1" x14ac:dyDescent="0.2">
      <c r="B571" s="24"/>
      <c r="F571" s="24"/>
    </row>
    <row r="572" spans="2:6" ht="15.75" customHeight="1" x14ac:dyDescent="0.2">
      <c r="B572" s="24"/>
      <c r="F572" s="24"/>
    </row>
    <row r="573" spans="2:6" ht="15.75" customHeight="1" x14ac:dyDescent="0.2">
      <c r="B573" s="24"/>
      <c r="F573" s="24"/>
    </row>
    <row r="574" spans="2:6" ht="15.75" customHeight="1" x14ac:dyDescent="0.2">
      <c r="B574" s="24"/>
      <c r="F574" s="24"/>
    </row>
    <row r="575" spans="2:6" ht="15.75" customHeight="1" x14ac:dyDescent="0.2">
      <c r="B575" s="24"/>
      <c r="F575" s="24"/>
    </row>
    <row r="576" spans="2:6" ht="15.75" customHeight="1" x14ac:dyDescent="0.2">
      <c r="B576" s="24"/>
      <c r="F576" s="24"/>
    </row>
    <row r="577" spans="2:6" ht="15.75" customHeight="1" x14ac:dyDescent="0.2">
      <c r="B577" s="24"/>
      <c r="F577" s="24"/>
    </row>
    <row r="578" spans="2:6" ht="15.75" customHeight="1" x14ac:dyDescent="0.2">
      <c r="B578" s="24"/>
      <c r="F578" s="24"/>
    </row>
    <row r="579" spans="2:6" ht="15.75" customHeight="1" x14ac:dyDescent="0.2">
      <c r="B579" s="24"/>
      <c r="F579" s="24"/>
    </row>
    <row r="580" spans="2:6" ht="15.75" customHeight="1" x14ac:dyDescent="0.2">
      <c r="B580" s="24"/>
      <c r="F580" s="24"/>
    </row>
    <row r="581" spans="2:6" ht="15.75" customHeight="1" x14ac:dyDescent="0.2">
      <c r="B581" s="24"/>
      <c r="F581" s="24"/>
    </row>
    <row r="582" spans="2:6" ht="15.75" customHeight="1" x14ac:dyDescent="0.2">
      <c r="B582" s="24"/>
      <c r="F582" s="24"/>
    </row>
    <row r="583" spans="2:6" ht="15.75" customHeight="1" x14ac:dyDescent="0.2">
      <c r="B583" s="24"/>
      <c r="F583" s="24"/>
    </row>
    <row r="584" spans="2:6" ht="15.75" customHeight="1" x14ac:dyDescent="0.2">
      <c r="B584" s="24"/>
      <c r="F584" s="24"/>
    </row>
    <row r="585" spans="2:6" ht="15.75" customHeight="1" x14ac:dyDescent="0.2">
      <c r="B585" s="24"/>
      <c r="F585" s="24"/>
    </row>
    <row r="586" spans="2:6" ht="15.75" customHeight="1" x14ac:dyDescent="0.2">
      <c r="B586" s="24"/>
      <c r="F586" s="24"/>
    </row>
    <row r="587" spans="2:6" ht="15.75" customHeight="1" x14ac:dyDescent="0.2">
      <c r="B587" s="24"/>
      <c r="F587" s="24"/>
    </row>
    <row r="588" spans="2:6" ht="15.75" customHeight="1" x14ac:dyDescent="0.2">
      <c r="B588" s="24"/>
      <c r="F588" s="24"/>
    </row>
    <row r="589" spans="2:6" ht="15.75" customHeight="1" x14ac:dyDescent="0.2">
      <c r="B589" s="24"/>
      <c r="F589" s="24"/>
    </row>
    <row r="590" spans="2:6" ht="15.75" customHeight="1" x14ac:dyDescent="0.2">
      <c r="B590" s="24"/>
      <c r="F590" s="24"/>
    </row>
    <row r="591" spans="2:6" ht="15.75" customHeight="1" x14ac:dyDescent="0.2">
      <c r="B591" s="24"/>
      <c r="F591" s="24"/>
    </row>
    <row r="592" spans="2:6" ht="15.75" customHeight="1" x14ac:dyDescent="0.2">
      <c r="B592" s="24"/>
      <c r="F592" s="24"/>
    </row>
    <row r="593" spans="2:6" ht="15.75" customHeight="1" x14ac:dyDescent="0.2">
      <c r="B593" s="24"/>
      <c r="F593" s="24"/>
    </row>
    <row r="594" spans="2:6" ht="15.75" customHeight="1" x14ac:dyDescent="0.2">
      <c r="B594" s="24"/>
      <c r="F594" s="24"/>
    </row>
    <row r="595" spans="2:6" ht="15.75" customHeight="1" x14ac:dyDescent="0.2">
      <c r="B595" s="24"/>
      <c r="F595" s="24"/>
    </row>
    <row r="596" spans="2:6" ht="15.75" customHeight="1" x14ac:dyDescent="0.2">
      <c r="B596" s="24"/>
      <c r="F596" s="24"/>
    </row>
    <row r="597" spans="2:6" ht="15.75" customHeight="1" x14ac:dyDescent="0.2">
      <c r="B597" s="24"/>
      <c r="F597" s="24"/>
    </row>
    <row r="598" spans="2:6" ht="15.75" customHeight="1" x14ac:dyDescent="0.2">
      <c r="B598" s="24"/>
      <c r="F598" s="24"/>
    </row>
    <row r="599" spans="2:6" ht="15.75" customHeight="1" x14ac:dyDescent="0.2">
      <c r="B599" s="24"/>
      <c r="F599" s="24"/>
    </row>
    <row r="600" spans="2:6" ht="15.75" customHeight="1" x14ac:dyDescent="0.2">
      <c r="B600" s="24"/>
      <c r="F600" s="24"/>
    </row>
    <row r="601" spans="2:6" ht="15.75" customHeight="1" x14ac:dyDescent="0.2">
      <c r="B601" s="24"/>
      <c r="F601" s="24"/>
    </row>
    <row r="602" spans="2:6" ht="15.75" customHeight="1" x14ac:dyDescent="0.2">
      <c r="B602" s="24"/>
      <c r="F602" s="24"/>
    </row>
    <row r="603" spans="2:6" ht="15.75" customHeight="1" x14ac:dyDescent="0.2">
      <c r="B603" s="24"/>
      <c r="F603" s="24"/>
    </row>
    <row r="604" spans="2:6" ht="15.75" customHeight="1" x14ac:dyDescent="0.2">
      <c r="B604" s="24"/>
      <c r="F604" s="24"/>
    </row>
    <row r="605" spans="2:6" ht="15.75" customHeight="1" x14ac:dyDescent="0.2">
      <c r="B605" s="24"/>
      <c r="F605" s="24"/>
    </row>
    <row r="606" spans="2:6" ht="15.75" customHeight="1" x14ac:dyDescent="0.2">
      <c r="B606" s="24"/>
      <c r="F606" s="24"/>
    </row>
    <row r="607" spans="2:6" ht="15.75" customHeight="1" x14ac:dyDescent="0.2">
      <c r="B607" s="24"/>
      <c r="F607" s="24"/>
    </row>
    <row r="608" spans="2:6" ht="15.75" customHeight="1" x14ac:dyDescent="0.2">
      <c r="B608" s="24"/>
      <c r="F608" s="24"/>
    </row>
    <row r="609" spans="2:6" ht="15.75" customHeight="1" x14ac:dyDescent="0.2">
      <c r="B609" s="24"/>
      <c r="F609" s="24"/>
    </row>
    <row r="610" spans="2:6" ht="15.75" customHeight="1" x14ac:dyDescent="0.2">
      <c r="B610" s="24"/>
      <c r="F610" s="24"/>
    </row>
    <row r="611" spans="2:6" ht="15.75" customHeight="1" x14ac:dyDescent="0.2">
      <c r="B611" s="24"/>
      <c r="F611" s="24"/>
    </row>
    <row r="612" spans="2:6" ht="15.75" customHeight="1" x14ac:dyDescent="0.2">
      <c r="B612" s="24"/>
      <c r="F612" s="24"/>
    </row>
    <row r="613" spans="2:6" ht="15.75" customHeight="1" x14ac:dyDescent="0.2">
      <c r="B613" s="24"/>
      <c r="F613" s="24"/>
    </row>
    <row r="614" spans="2:6" ht="15.75" customHeight="1" x14ac:dyDescent="0.2">
      <c r="B614" s="24"/>
      <c r="F614" s="24"/>
    </row>
    <row r="615" spans="2:6" ht="15.75" customHeight="1" x14ac:dyDescent="0.2">
      <c r="B615" s="24"/>
      <c r="F615" s="24"/>
    </row>
    <row r="616" spans="2:6" ht="15.75" customHeight="1" x14ac:dyDescent="0.2">
      <c r="B616" s="24"/>
      <c r="F616" s="24"/>
    </row>
    <row r="617" spans="2:6" ht="15.75" customHeight="1" x14ac:dyDescent="0.2">
      <c r="B617" s="24"/>
      <c r="F617" s="24"/>
    </row>
    <row r="618" spans="2:6" ht="15.75" customHeight="1" x14ac:dyDescent="0.2">
      <c r="B618" s="24"/>
      <c r="F618" s="24"/>
    </row>
    <row r="619" spans="2:6" ht="15.75" customHeight="1" x14ac:dyDescent="0.2">
      <c r="B619" s="24"/>
      <c r="F619" s="24"/>
    </row>
    <row r="620" spans="2:6" ht="15.75" customHeight="1" x14ac:dyDescent="0.2">
      <c r="B620" s="24"/>
      <c r="F620" s="24"/>
    </row>
    <row r="621" spans="2:6" ht="15.75" customHeight="1" x14ac:dyDescent="0.2">
      <c r="B621" s="24"/>
      <c r="F621" s="24"/>
    </row>
    <row r="622" spans="2:6" ht="15.75" customHeight="1" x14ac:dyDescent="0.2">
      <c r="B622" s="24"/>
      <c r="F622" s="24"/>
    </row>
    <row r="623" spans="2:6" ht="15.75" customHeight="1" x14ac:dyDescent="0.2">
      <c r="B623" s="24"/>
      <c r="F623" s="24"/>
    </row>
    <row r="624" spans="2:6" ht="15.75" customHeight="1" x14ac:dyDescent="0.2">
      <c r="B624" s="24"/>
      <c r="F624" s="24"/>
    </row>
    <row r="625" spans="2:6" ht="15.75" customHeight="1" x14ac:dyDescent="0.2">
      <c r="B625" s="24"/>
      <c r="F625" s="24"/>
    </row>
    <row r="626" spans="2:6" ht="15.75" customHeight="1" x14ac:dyDescent="0.2">
      <c r="B626" s="24"/>
      <c r="F626" s="24"/>
    </row>
    <row r="627" spans="2:6" ht="15.75" customHeight="1" x14ac:dyDescent="0.2">
      <c r="B627" s="24"/>
      <c r="F627" s="24"/>
    </row>
    <row r="628" spans="2:6" ht="15.75" customHeight="1" x14ac:dyDescent="0.2">
      <c r="B628" s="24"/>
      <c r="F628" s="24"/>
    </row>
    <row r="629" spans="2:6" ht="15.75" customHeight="1" x14ac:dyDescent="0.2">
      <c r="B629" s="24"/>
      <c r="F629" s="24"/>
    </row>
    <row r="630" spans="2:6" ht="15.75" customHeight="1" x14ac:dyDescent="0.2">
      <c r="B630" s="24"/>
      <c r="F630" s="24"/>
    </row>
    <row r="631" spans="2:6" ht="15.75" customHeight="1" x14ac:dyDescent="0.2">
      <c r="B631" s="24"/>
      <c r="F631" s="24"/>
    </row>
    <row r="632" spans="2:6" ht="15.75" customHeight="1" x14ac:dyDescent="0.2">
      <c r="B632" s="24"/>
      <c r="F632" s="24"/>
    </row>
    <row r="633" spans="2:6" ht="15.75" customHeight="1" x14ac:dyDescent="0.2">
      <c r="B633" s="24"/>
      <c r="F633" s="24"/>
    </row>
    <row r="634" spans="2:6" ht="15.75" customHeight="1" x14ac:dyDescent="0.2">
      <c r="B634" s="24"/>
      <c r="F634" s="24"/>
    </row>
    <row r="635" spans="2:6" ht="15.75" customHeight="1" x14ac:dyDescent="0.2">
      <c r="B635" s="24"/>
      <c r="F635" s="24"/>
    </row>
    <row r="636" spans="2:6" ht="15.75" customHeight="1" x14ac:dyDescent="0.2">
      <c r="B636" s="24"/>
      <c r="F636" s="24"/>
    </row>
    <row r="637" spans="2:6" ht="15.75" customHeight="1" x14ac:dyDescent="0.2">
      <c r="B637" s="24"/>
      <c r="F637" s="24"/>
    </row>
    <row r="638" spans="2:6" ht="15.75" customHeight="1" x14ac:dyDescent="0.2">
      <c r="B638" s="24"/>
      <c r="F638" s="24"/>
    </row>
    <row r="639" spans="2:6" ht="15.75" customHeight="1" x14ac:dyDescent="0.2">
      <c r="B639" s="24"/>
      <c r="F639" s="24"/>
    </row>
    <row r="640" spans="2:6" ht="15.75" customHeight="1" x14ac:dyDescent="0.2">
      <c r="B640" s="24"/>
      <c r="F640" s="24"/>
    </row>
    <row r="641" spans="2:6" ht="15.75" customHeight="1" x14ac:dyDescent="0.2">
      <c r="B641" s="24"/>
      <c r="F641" s="24"/>
    </row>
    <row r="642" spans="2:6" ht="15.75" customHeight="1" x14ac:dyDescent="0.2">
      <c r="B642" s="24"/>
      <c r="F642" s="24"/>
    </row>
    <row r="643" spans="2:6" ht="15.75" customHeight="1" x14ac:dyDescent="0.2">
      <c r="B643" s="24"/>
      <c r="F643" s="24"/>
    </row>
    <row r="644" spans="2:6" ht="15.75" customHeight="1" x14ac:dyDescent="0.2">
      <c r="B644" s="24"/>
      <c r="F644" s="24"/>
    </row>
    <row r="645" spans="2:6" ht="15.75" customHeight="1" x14ac:dyDescent="0.2">
      <c r="B645" s="24"/>
      <c r="F645" s="24"/>
    </row>
    <row r="646" spans="2:6" ht="15.75" customHeight="1" x14ac:dyDescent="0.2">
      <c r="B646" s="24"/>
      <c r="F646" s="24"/>
    </row>
    <row r="647" spans="2:6" ht="15.75" customHeight="1" x14ac:dyDescent="0.2">
      <c r="B647" s="24"/>
      <c r="F647" s="24"/>
    </row>
    <row r="648" spans="2:6" ht="15.75" customHeight="1" x14ac:dyDescent="0.2">
      <c r="B648" s="24"/>
      <c r="F648" s="24"/>
    </row>
    <row r="649" spans="2:6" ht="15.75" customHeight="1" x14ac:dyDescent="0.2">
      <c r="B649" s="24"/>
      <c r="F649" s="24"/>
    </row>
    <row r="650" spans="2:6" ht="15.75" customHeight="1" x14ac:dyDescent="0.2">
      <c r="B650" s="24"/>
      <c r="F650" s="24"/>
    </row>
    <row r="651" spans="2:6" ht="15.75" customHeight="1" x14ac:dyDescent="0.2">
      <c r="B651" s="24"/>
      <c r="F651" s="24"/>
    </row>
    <row r="652" spans="2:6" ht="15.75" customHeight="1" x14ac:dyDescent="0.2">
      <c r="B652" s="24"/>
      <c r="F652" s="24"/>
    </row>
    <row r="653" spans="2:6" ht="15.75" customHeight="1" x14ac:dyDescent="0.2">
      <c r="B653" s="24"/>
      <c r="F653" s="24"/>
    </row>
    <row r="654" spans="2:6" ht="15.75" customHeight="1" x14ac:dyDescent="0.2">
      <c r="B654" s="24"/>
      <c r="F654" s="24"/>
    </row>
    <row r="655" spans="2:6" ht="15.75" customHeight="1" x14ac:dyDescent="0.2">
      <c r="B655" s="24"/>
      <c r="F655" s="24"/>
    </row>
    <row r="656" spans="2:6" ht="15.75" customHeight="1" x14ac:dyDescent="0.2">
      <c r="B656" s="24"/>
      <c r="F656" s="24"/>
    </row>
    <row r="657" spans="2:6" ht="15.75" customHeight="1" x14ac:dyDescent="0.2">
      <c r="B657" s="24"/>
      <c r="F657" s="24"/>
    </row>
    <row r="658" spans="2:6" ht="15.75" customHeight="1" x14ac:dyDescent="0.2">
      <c r="B658" s="24"/>
      <c r="F658" s="24"/>
    </row>
    <row r="659" spans="2:6" ht="15.75" customHeight="1" x14ac:dyDescent="0.2">
      <c r="B659" s="24"/>
      <c r="F659" s="24"/>
    </row>
    <row r="660" spans="2:6" ht="15.75" customHeight="1" x14ac:dyDescent="0.2">
      <c r="B660" s="24"/>
      <c r="F660" s="24"/>
    </row>
    <row r="661" spans="2:6" ht="15.75" customHeight="1" x14ac:dyDescent="0.2">
      <c r="B661" s="24"/>
      <c r="F661" s="24"/>
    </row>
    <row r="662" spans="2:6" ht="15.75" customHeight="1" x14ac:dyDescent="0.2">
      <c r="B662" s="24"/>
      <c r="F662" s="24"/>
    </row>
    <row r="663" spans="2:6" ht="15.75" customHeight="1" x14ac:dyDescent="0.2">
      <c r="B663" s="24"/>
      <c r="F663" s="24"/>
    </row>
    <row r="664" spans="2:6" ht="15.75" customHeight="1" x14ac:dyDescent="0.2">
      <c r="B664" s="24"/>
      <c r="F664" s="24"/>
    </row>
    <row r="665" spans="2:6" ht="15.75" customHeight="1" x14ac:dyDescent="0.2">
      <c r="B665" s="24"/>
      <c r="F665" s="24"/>
    </row>
    <row r="666" spans="2:6" ht="15.75" customHeight="1" x14ac:dyDescent="0.2">
      <c r="B666" s="24"/>
      <c r="F666" s="24"/>
    </row>
    <row r="667" spans="2:6" ht="15.75" customHeight="1" x14ac:dyDescent="0.2">
      <c r="B667" s="24"/>
      <c r="F667" s="24"/>
    </row>
    <row r="668" spans="2:6" ht="15.75" customHeight="1" x14ac:dyDescent="0.2">
      <c r="B668" s="24"/>
      <c r="F668" s="24"/>
    </row>
    <row r="669" spans="2:6" ht="15.75" customHeight="1" x14ac:dyDescent="0.2">
      <c r="B669" s="24"/>
      <c r="F669" s="24"/>
    </row>
    <row r="670" spans="2:6" ht="15.75" customHeight="1" x14ac:dyDescent="0.2">
      <c r="B670" s="24"/>
      <c r="F670" s="24"/>
    </row>
    <row r="671" spans="2:6" ht="15.75" customHeight="1" x14ac:dyDescent="0.2">
      <c r="B671" s="24"/>
      <c r="F671" s="24"/>
    </row>
    <row r="672" spans="2:6" ht="15.75" customHeight="1" x14ac:dyDescent="0.2">
      <c r="B672" s="24"/>
      <c r="F672" s="24"/>
    </row>
    <row r="673" spans="2:6" ht="15.75" customHeight="1" x14ac:dyDescent="0.2">
      <c r="B673" s="24"/>
      <c r="F673" s="24"/>
    </row>
    <row r="674" spans="2:6" ht="15.75" customHeight="1" x14ac:dyDescent="0.2">
      <c r="B674" s="24"/>
      <c r="F674" s="24"/>
    </row>
    <row r="675" spans="2:6" ht="15.75" customHeight="1" x14ac:dyDescent="0.2">
      <c r="B675" s="24"/>
      <c r="F675" s="24"/>
    </row>
    <row r="676" spans="2:6" ht="15.75" customHeight="1" x14ac:dyDescent="0.2">
      <c r="B676" s="24"/>
      <c r="F676" s="24"/>
    </row>
    <row r="677" spans="2:6" ht="15.75" customHeight="1" x14ac:dyDescent="0.2">
      <c r="B677" s="24"/>
      <c r="F677" s="24"/>
    </row>
    <row r="678" spans="2:6" ht="15.75" customHeight="1" x14ac:dyDescent="0.2">
      <c r="B678" s="24"/>
      <c r="F678" s="24"/>
    </row>
    <row r="679" spans="2:6" ht="15.75" customHeight="1" x14ac:dyDescent="0.2">
      <c r="B679" s="24"/>
      <c r="F679" s="24"/>
    </row>
    <row r="680" spans="2:6" ht="15.75" customHeight="1" x14ac:dyDescent="0.2">
      <c r="B680" s="24"/>
      <c r="F680" s="24"/>
    </row>
    <row r="681" spans="2:6" ht="15.75" customHeight="1" x14ac:dyDescent="0.2">
      <c r="B681" s="24"/>
      <c r="F681" s="24"/>
    </row>
    <row r="682" spans="2:6" ht="15.75" customHeight="1" x14ac:dyDescent="0.2">
      <c r="B682" s="24"/>
      <c r="F682" s="24"/>
    </row>
    <row r="683" spans="2:6" ht="15.75" customHeight="1" x14ac:dyDescent="0.2">
      <c r="B683" s="24"/>
      <c r="F683" s="24"/>
    </row>
    <row r="684" spans="2:6" ht="15.75" customHeight="1" x14ac:dyDescent="0.2">
      <c r="B684" s="24"/>
      <c r="F684" s="24"/>
    </row>
    <row r="685" spans="2:6" ht="15.75" customHeight="1" x14ac:dyDescent="0.2">
      <c r="B685" s="24"/>
      <c r="F685" s="24"/>
    </row>
    <row r="686" spans="2:6" ht="15.75" customHeight="1" x14ac:dyDescent="0.2">
      <c r="B686" s="24"/>
      <c r="F686" s="24"/>
    </row>
    <row r="687" spans="2:6" ht="15.75" customHeight="1" x14ac:dyDescent="0.2">
      <c r="B687" s="24"/>
      <c r="F687" s="24"/>
    </row>
    <row r="688" spans="2:6" ht="15.75" customHeight="1" x14ac:dyDescent="0.2">
      <c r="B688" s="24"/>
      <c r="F688" s="24"/>
    </row>
    <row r="689" spans="2:6" ht="15.75" customHeight="1" x14ac:dyDescent="0.2">
      <c r="B689" s="24"/>
      <c r="F689" s="24"/>
    </row>
    <row r="690" spans="2:6" ht="15.75" customHeight="1" x14ac:dyDescent="0.2">
      <c r="B690" s="24"/>
      <c r="F690" s="24"/>
    </row>
    <row r="691" spans="2:6" ht="15.75" customHeight="1" x14ac:dyDescent="0.2">
      <c r="B691" s="24"/>
      <c r="F691" s="24"/>
    </row>
    <row r="692" spans="2:6" ht="15.75" customHeight="1" x14ac:dyDescent="0.2">
      <c r="B692" s="24"/>
      <c r="F692" s="24"/>
    </row>
    <row r="693" spans="2:6" ht="15.75" customHeight="1" x14ac:dyDescent="0.2">
      <c r="B693" s="24"/>
      <c r="F693" s="24"/>
    </row>
    <row r="694" spans="2:6" ht="15.75" customHeight="1" x14ac:dyDescent="0.2">
      <c r="B694" s="24"/>
      <c r="F694" s="24"/>
    </row>
    <row r="695" spans="2:6" ht="15.75" customHeight="1" x14ac:dyDescent="0.2">
      <c r="B695" s="24"/>
      <c r="F695" s="24"/>
    </row>
    <row r="696" spans="2:6" ht="15.75" customHeight="1" x14ac:dyDescent="0.2">
      <c r="B696" s="24"/>
      <c r="F696" s="24"/>
    </row>
    <row r="697" spans="2:6" ht="15.75" customHeight="1" x14ac:dyDescent="0.2">
      <c r="B697" s="24"/>
      <c r="F697" s="24"/>
    </row>
    <row r="698" spans="2:6" ht="15.75" customHeight="1" x14ac:dyDescent="0.2">
      <c r="B698" s="24"/>
      <c r="F698" s="24"/>
    </row>
    <row r="699" spans="2:6" ht="15.75" customHeight="1" x14ac:dyDescent="0.2">
      <c r="B699" s="24"/>
      <c r="F699" s="24"/>
    </row>
    <row r="700" spans="2:6" ht="15.75" customHeight="1" x14ac:dyDescent="0.2">
      <c r="B700" s="24"/>
      <c r="F700" s="24"/>
    </row>
    <row r="701" spans="2:6" ht="15.75" customHeight="1" x14ac:dyDescent="0.2">
      <c r="B701" s="24"/>
      <c r="F701" s="24"/>
    </row>
    <row r="702" spans="2:6" ht="15.75" customHeight="1" x14ac:dyDescent="0.2">
      <c r="B702" s="24"/>
      <c r="F702" s="24"/>
    </row>
    <row r="703" spans="2:6" ht="15.75" customHeight="1" x14ac:dyDescent="0.2">
      <c r="B703" s="24"/>
      <c r="F703" s="24"/>
    </row>
    <row r="704" spans="2:6" ht="15.75" customHeight="1" x14ac:dyDescent="0.2">
      <c r="B704" s="24"/>
      <c r="F704" s="24"/>
    </row>
    <row r="705" spans="2:6" ht="15.75" customHeight="1" x14ac:dyDescent="0.2">
      <c r="B705" s="24"/>
      <c r="F705" s="24"/>
    </row>
    <row r="706" spans="2:6" ht="15.75" customHeight="1" x14ac:dyDescent="0.2">
      <c r="B706" s="24"/>
      <c r="F706" s="24"/>
    </row>
    <row r="707" spans="2:6" ht="15.75" customHeight="1" x14ac:dyDescent="0.2">
      <c r="B707" s="24"/>
      <c r="F707" s="24"/>
    </row>
    <row r="708" spans="2:6" ht="15.75" customHeight="1" x14ac:dyDescent="0.2">
      <c r="B708" s="24"/>
      <c r="F708" s="24"/>
    </row>
    <row r="709" spans="2:6" ht="15.75" customHeight="1" x14ac:dyDescent="0.2">
      <c r="B709" s="24"/>
      <c r="F709" s="24"/>
    </row>
    <row r="710" spans="2:6" ht="15.75" customHeight="1" x14ac:dyDescent="0.2">
      <c r="B710" s="24"/>
      <c r="F710" s="24"/>
    </row>
    <row r="711" spans="2:6" ht="15.75" customHeight="1" x14ac:dyDescent="0.2">
      <c r="B711" s="24"/>
      <c r="F711" s="24"/>
    </row>
    <row r="712" spans="2:6" ht="15.75" customHeight="1" x14ac:dyDescent="0.2">
      <c r="B712" s="24"/>
      <c r="F712" s="24"/>
    </row>
    <row r="713" spans="2:6" ht="15.75" customHeight="1" x14ac:dyDescent="0.2">
      <c r="B713" s="24"/>
      <c r="F713" s="24"/>
    </row>
    <row r="714" spans="2:6" ht="15.75" customHeight="1" x14ac:dyDescent="0.2">
      <c r="B714" s="24"/>
      <c r="F714" s="24"/>
    </row>
    <row r="715" spans="2:6" ht="15.75" customHeight="1" x14ac:dyDescent="0.2">
      <c r="B715" s="24"/>
      <c r="F715" s="24"/>
    </row>
    <row r="716" spans="2:6" ht="15.75" customHeight="1" x14ac:dyDescent="0.2">
      <c r="B716" s="24"/>
      <c r="F716" s="24"/>
    </row>
    <row r="717" spans="2:6" ht="15.75" customHeight="1" x14ac:dyDescent="0.2">
      <c r="B717" s="24"/>
      <c r="F717" s="24"/>
    </row>
    <row r="718" spans="2:6" ht="15.75" customHeight="1" x14ac:dyDescent="0.2">
      <c r="B718" s="24"/>
      <c r="F718" s="24"/>
    </row>
    <row r="719" spans="2:6" ht="15.75" customHeight="1" x14ac:dyDescent="0.2">
      <c r="B719" s="24"/>
      <c r="F719" s="24"/>
    </row>
    <row r="720" spans="2:6" ht="15.75" customHeight="1" x14ac:dyDescent="0.2">
      <c r="B720" s="24"/>
      <c r="F720" s="24"/>
    </row>
    <row r="721" spans="2:6" ht="15.75" customHeight="1" x14ac:dyDescent="0.2">
      <c r="B721" s="24"/>
      <c r="F721" s="24"/>
    </row>
    <row r="722" spans="2:6" ht="15.75" customHeight="1" x14ac:dyDescent="0.2">
      <c r="B722" s="24"/>
      <c r="F722" s="24"/>
    </row>
    <row r="723" spans="2:6" ht="15.75" customHeight="1" x14ac:dyDescent="0.2">
      <c r="B723" s="24"/>
      <c r="F723" s="24"/>
    </row>
    <row r="724" spans="2:6" ht="15.75" customHeight="1" x14ac:dyDescent="0.2">
      <c r="B724" s="24"/>
      <c r="F724" s="24"/>
    </row>
    <row r="725" spans="2:6" ht="15.75" customHeight="1" x14ac:dyDescent="0.2">
      <c r="B725" s="24"/>
      <c r="F725" s="24"/>
    </row>
    <row r="726" spans="2:6" ht="15.75" customHeight="1" x14ac:dyDescent="0.2">
      <c r="B726" s="24"/>
      <c r="F726" s="24"/>
    </row>
    <row r="727" spans="2:6" ht="15.75" customHeight="1" x14ac:dyDescent="0.2">
      <c r="B727" s="24"/>
      <c r="F727" s="24"/>
    </row>
    <row r="728" spans="2:6" ht="15.75" customHeight="1" x14ac:dyDescent="0.2">
      <c r="B728" s="24"/>
      <c r="F728" s="24"/>
    </row>
    <row r="729" spans="2:6" ht="15.75" customHeight="1" x14ac:dyDescent="0.2">
      <c r="B729" s="24"/>
      <c r="F729" s="24"/>
    </row>
    <row r="730" spans="2:6" ht="15.75" customHeight="1" x14ac:dyDescent="0.2">
      <c r="B730" s="24"/>
      <c r="F730" s="24"/>
    </row>
    <row r="731" spans="2:6" ht="15.75" customHeight="1" x14ac:dyDescent="0.2">
      <c r="B731" s="24"/>
      <c r="F731" s="24"/>
    </row>
    <row r="732" spans="2:6" ht="15.75" customHeight="1" x14ac:dyDescent="0.2">
      <c r="B732" s="24"/>
      <c r="F732" s="24"/>
    </row>
    <row r="733" spans="2:6" ht="15.75" customHeight="1" x14ac:dyDescent="0.2">
      <c r="B733" s="24"/>
      <c r="F733" s="24"/>
    </row>
    <row r="734" spans="2:6" ht="15.75" customHeight="1" x14ac:dyDescent="0.2">
      <c r="B734" s="24"/>
      <c r="F734" s="24"/>
    </row>
    <row r="735" spans="2:6" ht="15.75" customHeight="1" x14ac:dyDescent="0.2">
      <c r="B735" s="24"/>
      <c r="F735" s="24"/>
    </row>
    <row r="736" spans="2:6" ht="15.75" customHeight="1" x14ac:dyDescent="0.2">
      <c r="B736" s="24"/>
      <c r="F736" s="24"/>
    </row>
    <row r="737" spans="2:6" ht="15.75" customHeight="1" x14ac:dyDescent="0.2">
      <c r="B737" s="24"/>
      <c r="F737" s="24"/>
    </row>
    <row r="738" spans="2:6" ht="15.75" customHeight="1" x14ac:dyDescent="0.2">
      <c r="B738" s="24"/>
      <c r="F738" s="24"/>
    </row>
    <row r="739" spans="2:6" ht="15.75" customHeight="1" x14ac:dyDescent="0.2">
      <c r="B739" s="24"/>
      <c r="F739" s="24"/>
    </row>
    <row r="740" spans="2:6" ht="15.75" customHeight="1" x14ac:dyDescent="0.2">
      <c r="B740" s="24"/>
      <c r="F740" s="24"/>
    </row>
    <row r="741" spans="2:6" ht="15.75" customHeight="1" x14ac:dyDescent="0.2">
      <c r="B741" s="24"/>
      <c r="F741" s="24"/>
    </row>
    <row r="742" spans="2:6" ht="15.75" customHeight="1" x14ac:dyDescent="0.2">
      <c r="B742" s="24"/>
      <c r="F742" s="24"/>
    </row>
    <row r="743" spans="2:6" ht="15.75" customHeight="1" x14ac:dyDescent="0.2">
      <c r="B743" s="24"/>
      <c r="F743" s="24"/>
    </row>
    <row r="744" spans="2:6" ht="15.75" customHeight="1" x14ac:dyDescent="0.2">
      <c r="B744" s="24"/>
      <c r="F744" s="24"/>
    </row>
    <row r="745" spans="2:6" ht="15.75" customHeight="1" x14ac:dyDescent="0.2">
      <c r="B745" s="24"/>
      <c r="F745" s="24"/>
    </row>
    <row r="746" spans="2:6" ht="15.75" customHeight="1" x14ac:dyDescent="0.2">
      <c r="B746" s="24"/>
      <c r="F746" s="24"/>
    </row>
    <row r="747" spans="2:6" ht="15.75" customHeight="1" x14ac:dyDescent="0.2">
      <c r="B747" s="24"/>
      <c r="F747" s="24"/>
    </row>
    <row r="748" spans="2:6" ht="15.75" customHeight="1" x14ac:dyDescent="0.2">
      <c r="B748" s="24"/>
      <c r="F748" s="24"/>
    </row>
    <row r="749" spans="2:6" ht="15.75" customHeight="1" x14ac:dyDescent="0.2">
      <c r="B749" s="24"/>
      <c r="F749" s="24"/>
    </row>
    <row r="750" spans="2:6" ht="15.75" customHeight="1" x14ac:dyDescent="0.2">
      <c r="B750" s="24"/>
      <c r="F750" s="24"/>
    </row>
    <row r="751" spans="2:6" ht="15.75" customHeight="1" x14ac:dyDescent="0.2">
      <c r="B751" s="24"/>
      <c r="F751" s="24"/>
    </row>
    <row r="752" spans="2:6" ht="15.75" customHeight="1" x14ac:dyDescent="0.2">
      <c r="B752" s="24"/>
      <c r="F752" s="24"/>
    </row>
    <row r="753" spans="2:6" ht="15.75" customHeight="1" x14ac:dyDescent="0.2">
      <c r="B753" s="24"/>
      <c r="F753" s="24"/>
    </row>
    <row r="754" spans="2:6" ht="15.75" customHeight="1" x14ac:dyDescent="0.2">
      <c r="B754" s="24"/>
      <c r="F754" s="24"/>
    </row>
    <row r="755" spans="2:6" ht="15.75" customHeight="1" x14ac:dyDescent="0.2">
      <c r="B755" s="24"/>
      <c r="F755" s="24"/>
    </row>
    <row r="756" spans="2:6" ht="15.75" customHeight="1" x14ac:dyDescent="0.2">
      <c r="B756" s="24"/>
      <c r="F756" s="24"/>
    </row>
    <row r="757" spans="2:6" ht="15.75" customHeight="1" x14ac:dyDescent="0.2">
      <c r="B757" s="24"/>
      <c r="F757" s="24"/>
    </row>
    <row r="758" spans="2:6" ht="15.75" customHeight="1" x14ac:dyDescent="0.2">
      <c r="B758" s="24"/>
      <c r="F758" s="24"/>
    </row>
    <row r="759" spans="2:6" ht="15.75" customHeight="1" x14ac:dyDescent="0.2">
      <c r="B759" s="24"/>
      <c r="F759" s="24"/>
    </row>
    <row r="760" spans="2:6" ht="15.75" customHeight="1" x14ac:dyDescent="0.2">
      <c r="B760" s="24"/>
      <c r="F760" s="24"/>
    </row>
    <row r="761" spans="2:6" ht="15.75" customHeight="1" x14ac:dyDescent="0.2">
      <c r="B761" s="24"/>
      <c r="F761" s="24"/>
    </row>
    <row r="762" spans="2:6" ht="15.75" customHeight="1" x14ac:dyDescent="0.2">
      <c r="B762" s="24"/>
      <c r="F762" s="24"/>
    </row>
    <row r="763" spans="2:6" ht="15.75" customHeight="1" x14ac:dyDescent="0.2">
      <c r="B763" s="24"/>
      <c r="F763" s="24"/>
    </row>
    <row r="764" spans="2:6" ht="15.75" customHeight="1" x14ac:dyDescent="0.2">
      <c r="B764" s="24"/>
      <c r="F764" s="24"/>
    </row>
    <row r="765" spans="2:6" ht="15.75" customHeight="1" x14ac:dyDescent="0.2">
      <c r="B765" s="24"/>
      <c r="F765" s="24"/>
    </row>
    <row r="766" spans="2:6" ht="15.75" customHeight="1" x14ac:dyDescent="0.2">
      <c r="B766" s="24"/>
      <c r="F766" s="24"/>
    </row>
    <row r="767" spans="2:6" ht="15.75" customHeight="1" x14ac:dyDescent="0.2">
      <c r="B767" s="24"/>
      <c r="F767" s="24"/>
    </row>
    <row r="768" spans="2:6" ht="15.75" customHeight="1" x14ac:dyDescent="0.2">
      <c r="B768" s="24"/>
      <c r="F768" s="24"/>
    </row>
    <row r="769" spans="2:6" ht="15.75" customHeight="1" x14ac:dyDescent="0.2">
      <c r="B769" s="24"/>
      <c r="F769" s="24"/>
    </row>
    <row r="770" spans="2:6" ht="15.75" customHeight="1" x14ac:dyDescent="0.2">
      <c r="B770" s="24"/>
      <c r="F770" s="24"/>
    </row>
    <row r="771" spans="2:6" ht="15.75" customHeight="1" x14ac:dyDescent="0.2">
      <c r="B771" s="24"/>
      <c r="F771" s="24"/>
    </row>
    <row r="772" spans="2:6" ht="15.75" customHeight="1" x14ac:dyDescent="0.2">
      <c r="B772" s="24"/>
      <c r="F772" s="24"/>
    </row>
    <row r="773" spans="2:6" ht="15.75" customHeight="1" x14ac:dyDescent="0.2">
      <c r="B773" s="24"/>
      <c r="F773" s="24"/>
    </row>
    <row r="774" spans="2:6" ht="15.75" customHeight="1" x14ac:dyDescent="0.2">
      <c r="B774" s="24"/>
      <c r="F774" s="24"/>
    </row>
    <row r="775" spans="2:6" ht="15.75" customHeight="1" x14ac:dyDescent="0.2">
      <c r="B775" s="24"/>
      <c r="F775" s="24"/>
    </row>
    <row r="776" spans="2:6" ht="15.75" customHeight="1" x14ac:dyDescent="0.2">
      <c r="B776" s="24"/>
      <c r="F776" s="24"/>
    </row>
    <row r="777" spans="2:6" ht="15.75" customHeight="1" x14ac:dyDescent="0.2">
      <c r="B777" s="24"/>
      <c r="F777" s="24"/>
    </row>
    <row r="778" spans="2:6" ht="15.75" customHeight="1" x14ac:dyDescent="0.2">
      <c r="B778" s="24"/>
      <c r="F778" s="24"/>
    </row>
    <row r="779" spans="2:6" ht="15.75" customHeight="1" x14ac:dyDescent="0.2">
      <c r="B779" s="24"/>
      <c r="F779" s="24"/>
    </row>
    <row r="780" spans="2:6" ht="15.75" customHeight="1" x14ac:dyDescent="0.2">
      <c r="B780" s="24"/>
      <c r="F780" s="24"/>
    </row>
    <row r="781" spans="2:6" ht="15.75" customHeight="1" x14ac:dyDescent="0.2">
      <c r="B781" s="24"/>
      <c r="F781" s="24"/>
    </row>
    <row r="782" spans="2:6" ht="15.75" customHeight="1" x14ac:dyDescent="0.2">
      <c r="B782" s="24"/>
      <c r="F782" s="24"/>
    </row>
    <row r="783" spans="2:6" ht="15.75" customHeight="1" x14ac:dyDescent="0.2">
      <c r="B783" s="24"/>
      <c r="F783" s="24"/>
    </row>
    <row r="784" spans="2:6" ht="15.75" customHeight="1" x14ac:dyDescent="0.2">
      <c r="B784" s="24"/>
      <c r="F784" s="24"/>
    </row>
    <row r="785" spans="2:6" ht="15.75" customHeight="1" x14ac:dyDescent="0.2">
      <c r="B785" s="24"/>
      <c r="F785" s="24"/>
    </row>
    <row r="786" spans="2:6" ht="15.75" customHeight="1" x14ac:dyDescent="0.2">
      <c r="B786" s="24"/>
      <c r="F786" s="24"/>
    </row>
    <row r="787" spans="2:6" ht="15.75" customHeight="1" x14ac:dyDescent="0.2">
      <c r="B787" s="24"/>
      <c r="F787" s="24"/>
    </row>
    <row r="788" spans="2:6" ht="15.75" customHeight="1" x14ac:dyDescent="0.2">
      <c r="B788" s="24"/>
      <c r="F788" s="24"/>
    </row>
    <row r="789" spans="2:6" ht="15.75" customHeight="1" x14ac:dyDescent="0.2">
      <c r="B789" s="24"/>
      <c r="F789" s="24"/>
    </row>
    <row r="790" spans="2:6" ht="15.75" customHeight="1" x14ac:dyDescent="0.2">
      <c r="B790" s="24"/>
      <c r="F790" s="24"/>
    </row>
    <row r="791" spans="2:6" ht="15.75" customHeight="1" x14ac:dyDescent="0.2">
      <c r="B791" s="24"/>
      <c r="F791" s="24"/>
    </row>
    <row r="792" spans="2:6" ht="15.75" customHeight="1" x14ac:dyDescent="0.2">
      <c r="B792" s="24"/>
      <c r="F792" s="24"/>
    </row>
    <row r="793" spans="2:6" ht="15.75" customHeight="1" x14ac:dyDescent="0.2">
      <c r="B793" s="24"/>
      <c r="F793" s="24"/>
    </row>
    <row r="794" spans="2:6" ht="15.75" customHeight="1" x14ac:dyDescent="0.2">
      <c r="B794" s="24"/>
      <c r="F794" s="24"/>
    </row>
    <row r="795" spans="2:6" ht="15.75" customHeight="1" x14ac:dyDescent="0.2">
      <c r="B795" s="24"/>
      <c r="F795" s="24"/>
    </row>
    <row r="796" spans="2:6" ht="15.75" customHeight="1" x14ac:dyDescent="0.2">
      <c r="B796" s="24"/>
      <c r="F796" s="24"/>
    </row>
    <row r="797" spans="2:6" ht="15.75" customHeight="1" x14ac:dyDescent="0.2">
      <c r="B797" s="24"/>
      <c r="F797" s="24"/>
    </row>
    <row r="798" spans="2:6" ht="15.75" customHeight="1" x14ac:dyDescent="0.2">
      <c r="B798" s="24"/>
      <c r="F798" s="24"/>
    </row>
    <row r="799" spans="2:6" ht="15.75" customHeight="1" x14ac:dyDescent="0.2">
      <c r="B799" s="24"/>
      <c r="F799" s="24"/>
    </row>
    <row r="800" spans="2:6" ht="15.75" customHeight="1" x14ac:dyDescent="0.2">
      <c r="B800" s="24"/>
      <c r="F800" s="24"/>
    </row>
    <row r="801" spans="2:6" ht="15.75" customHeight="1" x14ac:dyDescent="0.2">
      <c r="B801" s="24"/>
      <c r="F801" s="24"/>
    </row>
    <row r="802" spans="2:6" ht="15.75" customHeight="1" x14ac:dyDescent="0.2">
      <c r="B802" s="24"/>
      <c r="F802" s="24"/>
    </row>
    <row r="803" spans="2:6" ht="15.75" customHeight="1" x14ac:dyDescent="0.2">
      <c r="B803" s="24"/>
      <c r="F803" s="24"/>
    </row>
    <row r="804" spans="2:6" ht="15.75" customHeight="1" x14ac:dyDescent="0.2">
      <c r="B804" s="24"/>
      <c r="F804" s="24"/>
    </row>
    <row r="805" spans="2:6" ht="15.75" customHeight="1" x14ac:dyDescent="0.2">
      <c r="B805" s="24"/>
      <c r="F805" s="24"/>
    </row>
    <row r="806" spans="2:6" ht="15.75" customHeight="1" x14ac:dyDescent="0.2">
      <c r="B806" s="24"/>
      <c r="F806" s="24"/>
    </row>
    <row r="807" spans="2:6" ht="15.75" customHeight="1" x14ac:dyDescent="0.2">
      <c r="B807" s="24"/>
      <c r="F807" s="24"/>
    </row>
    <row r="808" spans="2:6" ht="15.75" customHeight="1" x14ac:dyDescent="0.2">
      <c r="B808" s="24"/>
      <c r="F808" s="24"/>
    </row>
    <row r="809" spans="2:6" ht="15.75" customHeight="1" x14ac:dyDescent="0.2">
      <c r="B809" s="24"/>
      <c r="F809" s="24"/>
    </row>
    <row r="810" spans="2:6" ht="15.75" customHeight="1" x14ac:dyDescent="0.2">
      <c r="B810" s="24"/>
      <c r="F810" s="24"/>
    </row>
    <row r="811" spans="2:6" ht="15.75" customHeight="1" x14ac:dyDescent="0.2">
      <c r="B811" s="24"/>
      <c r="F811" s="24"/>
    </row>
    <row r="812" spans="2:6" ht="15.75" customHeight="1" x14ac:dyDescent="0.2">
      <c r="B812" s="24"/>
      <c r="F812" s="24"/>
    </row>
    <row r="813" spans="2:6" ht="15.75" customHeight="1" x14ac:dyDescent="0.2">
      <c r="B813" s="24"/>
      <c r="F813" s="24"/>
    </row>
    <row r="814" spans="2:6" ht="15.75" customHeight="1" x14ac:dyDescent="0.2">
      <c r="B814" s="24"/>
      <c r="F814" s="24"/>
    </row>
    <row r="815" spans="2:6" ht="15.75" customHeight="1" x14ac:dyDescent="0.2">
      <c r="B815" s="24"/>
      <c r="F815" s="24"/>
    </row>
    <row r="816" spans="2:6" ht="15.75" customHeight="1" x14ac:dyDescent="0.2">
      <c r="B816" s="24"/>
      <c r="F816" s="24"/>
    </row>
    <row r="817" spans="2:6" ht="15.75" customHeight="1" x14ac:dyDescent="0.2">
      <c r="B817" s="24"/>
      <c r="F817" s="24"/>
    </row>
    <row r="818" spans="2:6" ht="15.75" customHeight="1" x14ac:dyDescent="0.2">
      <c r="B818" s="24"/>
      <c r="F818" s="24"/>
    </row>
    <row r="819" spans="2:6" ht="15.75" customHeight="1" x14ac:dyDescent="0.2">
      <c r="B819" s="24"/>
      <c r="F819" s="24"/>
    </row>
    <row r="820" spans="2:6" ht="15.75" customHeight="1" x14ac:dyDescent="0.2">
      <c r="B820" s="24"/>
      <c r="F820" s="24"/>
    </row>
    <row r="821" spans="2:6" ht="15.75" customHeight="1" x14ac:dyDescent="0.2">
      <c r="B821" s="24"/>
      <c r="F821" s="24"/>
    </row>
    <row r="822" spans="2:6" ht="15.75" customHeight="1" x14ac:dyDescent="0.2">
      <c r="B822" s="24"/>
      <c r="F822" s="24"/>
    </row>
    <row r="823" spans="2:6" ht="15.75" customHeight="1" x14ac:dyDescent="0.2">
      <c r="B823" s="24"/>
      <c r="F823" s="24"/>
    </row>
    <row r="824" spans="2:6" ht="15.75" customHeight="1" x14ac:dyDescent="0.2">
      <c r="B824" s="24"/>
      <c r="F824" s="24"/>
    </row>
    <row r="825" spans="2:6" ht="15.75" customHeight="1" x14ac:dyDescent="0.2">
      <c r="B825" s="24"/>
      <c r="F825" s="24"/>
    </row>
    <row r="826" spans="2:6" ht="15.75" customHeight="1" x14ac:dyDescent="0.2">
      <c r="B826" s="24"/>
      <c r="F826" s="24"/>
    </row>
    <row r="827" spans="2:6" ht="15.75" customHeight="1" x14ac:dyDescent="0.2">
      <c r="B827" s="24"/>
      <c r="F827" s="24"/>
    </row>
    <row r="828" spans="2:6" ht="15.75" customHeight="1" x14ac:dyDescent="0.2">
      <c r="B828" s="24"/>
      <c r="F828" s="24"/>
    </row>
    <row r="829" spans="2:6" ht="15.75" customHeight="1" x14ac:dyDescent="0.2">
      <c r="B829" s="24"/>
      <c r="F829" s="24"/>
    </row>
    <row r="830" spans="2:6" ht="15.75" customHeight="1" x14ac:dyDescent="0.2">
      <c r="B830" s="24"/>
      <c r="F830" s="24"/>
    </row>
    <row r="831" spans="2:6" ht="15.75" customHeight="1" x14ac:dyDescent="0.2">
      <c r="B831" s="24"/>
      <c r="F831" s="24"/>
    </row>
    <row r="832" spans="2:6" ht="15.75" customHeight="1" x14ac:dyDescent="0.2">
      <c r="B832" s="24"/>
      <c r="F832" s="24"/>
    </row>
    <row r="833" spans="2:6" ht="15.75" customHeight="1" x14ac:dyDescent="0.2">
      <c r="B833" s="24"/>
      <c r="F833" s="24"/>
    </row>
    <row r="834" spans="2:6" ht="15.75" customHeight="1" x14ac:dyDescent="0.2">
      <c r="B834" s="24"/>
      <c r="F834" s="24"/>
    </row>
    <row r="835" spans="2:6" ht="15.75" customHeight="1" x14ac:dyDescent="0.2">
      <c r="B835" s="24"/>
      <c r="F835" s="24"/>
    </row>
    <row r="836" spans="2:6" ht="15.75" customHeight="1" x14ac:dyDescent="0.2">
      <c r="B836" s="24"/>
      <c r="F836" s="24"/>
    </row>
    <row r="837" spans="2:6" ht="15.75" customHeight="1" x14ac:dyDescent="0.2">
      <c r="B837" s="24"/>
      <c r="F837" s="24"/>
    </row>
    <row r="838" spans="2:6" ht="15.75" customHeight="1" x14ac:dyDescent="0.2">
      <c r="B838" s="24"/>
      <c r="F838" s="24"/>
    </row>
    <row r="839" spans="2:6" ht="15.75" customHeight="1" x14ac:dyDescent="0.2">
      <c r="B839" s="24"/>
      <c r="F839" s="24"/>
    </row>
    <row r="840" spans="2:6" ht="15.75" customHeight="1" x14ac:dyDescent="0.2">
      <c r="B840" s="24"/>
      <c r="F840" s="24"/>
    </row>
    <row r="841" spans="2:6" ht="15.75" customHeight="1" x14ac:dyDescent="0.2">
      <c r="B841" s="24"/>
      <c r="F841" s="24"/>
    </row>
    <row r="842" spans="2:6" ht="15.75" customHeight="1" x14ac:dyDescent="0.2">
      <c r="B842" s="24"/>
      <c r="F842" s="24"/>
    </row>
    <row r="843" spans="2:6" ht="15.75" customHeight="1" x14ac:dyDescent="0.2">
      <c r="B843" s="24"/>
      <c r="F843" s="24"/>
    </row>
    <row r="844" spans="2:6" ht="15.75" customHeight="1" x14ac:dyDescent="0.2">
      <c r="B844" s="24"/>
      <c r="F844" s="24"/>
    </row>
    <row r="845" spans="2:6" ht="15.75" customHeight="1" x14ac:dyDescent="0.2">
      <c r="B845" s="24"/>
      <c r="F845" s="24"/>
    </row>
    <row r="846" spans="2:6" ht="15.75" customHeight="1" x14ac:dyDescent="0.2">
      <c r="B846" s="24"/>
      <c r="F846" s="24"/>
    </row>
    <row r="847" spans="2:6" ht="15.75" customHeight="1" x14ac:dyDescent="0.2">
      <c r="B847" s="24"/>
      <c r="F847" s="24"/>
    </row>
    <row r="848" spans="2:6" ht="15.75" customHeight="1" x14ac:dyDescent="0.2">
      <c r="B848" s="24"/>
      <c r="F848" s="24"/>
    </row>
    <row r="849" spans="2:6" ht="15.75" customHeight="1" x14ac:dyDescent="0.2">
      <c r="B849" s="24"/>
      <c r="F849" s="24"/>
    </row>
    <row r="850" spans="2:6" ht="15.75" customHeight="1" x14ac:dyDescent="0.2">
      <c r="B850" s="24"/>
      <c r="F850" s="24"/>
    </row>
    <row r="851" spans="2:6" ht="15.75" customHeight="1" x14ac:dyDescent="0.2">
      <c r="B851" s="24"/>
      <c r="F851" s="24"/>
    </row>
    <row r="852" spans="2:6" ht="15.75" customHeight="1" x14ac:dyDescent="0.2">
      <c r="B852" s="24"/>
      <c r="F852" s="24"/>
    </row>
    <row r="853" spans="2:6" ht="15.75" customHeight="1" x14ac:dyDescent="0.2">
      <c r="B853" s="24"/>
      <c r="F853" s="24"/>
    </row>
    <row r="854" spans="2:6" ht="15.75" customHeight="1" x14ac:dyDescent="0.2">
      <c r="B854" s="24"/>
      <c r="F854" s="24"/>
    </row>
    <row r="855" spans="2:6" ht="15.75" customHeight="1" x14ac:dyDescent="0.2">
      <c r="B855" s="24"/>
      <c r="F855" s="24"/>
    </row>
    <row r="856" spans="2:6" ht="15.75" customHeight="1" x14ac:dyDescent="0.2">
      <c r="B856" s="24"/>
      <c r="F856" s="24"/>
    </row>
    <row r="857" spans="2:6" ht="15.75" customHeight="1" x14ac:dyDescent="0.2">
      <c r="B857" s="24"/>
      <c r="F857" s="24"/>
    </row>
    <row r="858" spans="2:6" ht="15.75" customHeight="1" x14ac:dyDescent="0.2">
      <c r="B858" s="24"/>
      <c r="F858" s="24"/>
    </row>
    <row r="859" spans="2:6" ht="15.75" customHeight="1" x14ac:dyDescent="0.2">
      <c r="B859" s="24"/>
      <c r="F859" s="24"/>
    </row>
    <row r="860" spans="2:6" ht="15.75" customHeight="1" x14ac:dyDescent="0.2">
      <c r="B860" s="24"/>
      <c r="F860" s="24"/>
    </row>
    <row r="861" spans="2:6" ht="15.75" customHeight="1" x14ac:dyDescent="0.2">
      <c r="B861" s="24"/>
      <c r="F861" s="24"/>
    </row>
    <row r="862" spans="2:6" ht="15.75" customHeight="1" x14ac:dyDescent="0.2">
      <c r="B862" s="24"/>
      <c r="F862" s="24"/>
    </row>
    <row r="863" spans="2:6" ht="15.75" customHeight="1" x14ac:dyDescent="0.2">
      <c r="B863" s="24"/>
      <c r="F863" s="24"/>
    </row>
    <row r="864" spans="2:6" ht="15.75" customHeight="1" x14ac:dyDescent="0.2">
      <c r="B864" s="24"/>
      <c r="F864" s="24"/>
    </row>
    <row r="865" spans="2:6" ht="15.75" customHeight="1" x14ac:dyDescent="0.2">
      <c r="B865" s="24"/>
      <c r="F865" s="24"/>
    </row>
    <row r="866" spans="2:6" ht="15.75" customHeight="1" x14ac:dyDescent="0.2">
      <c r="B866" s="24"/>
      <c r="F866" s="24"/>
    </row>
    <row r="867" spans="2:6" ht="15.75" customHeight="1" x14ac:dyDescent="0.2">
      <c r="B867" s="24"/>
      <c r="F867" s="24"/>
    </row>
    <row r="868" spans="2:6" ht="15.75" customHeight="1" x14ac:dyDescent="0.2">
      <c r="B868" s="24"/>
      <c r="F868" s="24"/>
    </row>
    <row r="869" spans="2:6" ht="15.75" customHeight="1" x14ac:dyDescent="0.2">
      <c r="B869" s="24"/>
      <c r="F869" s="24"/>
    </row>
    <row r="870" spans="2:6" ht="15.75" customHeight="1" x14ac:dyDescent="0.2">
      <c r="B870" s="24"/>
      <c r="F870" s="24"/>
    </row>
    <row r="871" spans="2:6" ht="15.75" customHeight="1" x14ac:dyDescent="0.2">
      <c r="B871" s="24"/>
      <c r="F871" s="24"/>
    </row>
    <row r="872" spans="2:6" ht="15.75" customHeight="1" x14ac:dyDescent="0.2">
      <c r="B872" s="24"/>
      <c r="F872" s="24"/>
    </row>
    <row r="873" spans="2:6" ht="15.75" customHeight="1" x14ac:dyDescent="0.2">
      <c r="B873" s="24"/>
      <c r="F873" s="24"/>
    </row>
    <row r="874" spans="2:6" ht="15.75" customHeight="1" x14ac:dyDescent="0.2">
      <c r="B874" s="24"/>
      <c r="F874" s="24"/>
    </row>
    <row r="875" spans="2:6" ht="15.75" customHeight="1" x14ac:dyDescent="0.2">
      <c r="B875" s="24"/>
      <c r="F875" s="24"/>
    </row>
    <row r="876" spans="2:6" ht="15.75" customHeight="1" x14ac:dyDescent="0.2">
      <c r="B876" s="24"/>
      <c r="F876" s="24"/>
    </row>
    <row r="877" spans="2:6" ht="15.75" customHeight="1" x14ac:dyDescent="0.2">
      <c r="B877" s="24"/>
      <c r="F877" s="24"/>
    </row>
    <row r="878" spans="2:6" ht="15.75" customHeight="1" x14ac:dyDescent="0.2">
      <c r="B878" s="24"/>
      <c r="F878" s="24"/>
    </row>
    <row r="879" spans="2:6" ht="15.75" customHeight="1" x14ac:dyDescent="0.2">
      <c r="B879" s="24"/>
      <c r="F879" s="24"/>
    </row>
    <row r="880" spans="2:6" ht="15.75" customHeight="1" x14ac:dyDescent="0.2">
      <c r="B880" s="24"/>
      <c r="F880" s="24"/>
    </row>
    <row r="881" spans="2:6" ht="15.75" customHeight="1" x14ac:dyDescent="0.2">
      <c r="B881" s="24"/>
      <c r="F881" s="24"/>
    </row>
    <row r="882" spans="2:6" ht="15.75" customHeight="1" x14ac:dyDescent="0.2">
      <c r="B882" s="24"/>
      <c r="F882" s="24"/>
    </row>
    <row r="883" spans="2:6" ht="15.75" customHeight="1" x14ac:dyDescent="0.2">
      <c r="B883" s="24"/>
      <c r="F883" s="24"/>
    </row>
    <row r="884" spans="2:6" ht="15.75" customHeight="1" x14ac:dyDescent="0.2">
      <c r="B884" s="24"/>
      <c r="F884" s="24"/>
    </row>
    <row r="885" spans="2:6" ht="15.75" customHeight="1" x14ac:dyDescent="0.2">
      <c r="B885" s="24"/>
      <c r="F885" s="24"/>
    </row>
    <row r="886" spans="2:6" ht="15.75" customHeight="1" x14ac:dyDescent="0.2">
      <c r="B886" s="24"/>
      <c r="F886" s="24"/>
    </row>
    <row r="887" spans="2:6" ht="15.75" customHeight="1" x14ac:dyDescent="0.2">
      <c r="B887" s="24"/>
      <c r="F887" s="24"/>
    </row>
    <row r="888" spans="2:6" ht="15.75" customHeight="1" x14ac:dyDescent="0.2">
      <c r="B888" s="24"/>
      <c r="F888" s="24"/>
    </row>
    <row r="889" spans="2:6" ht="15.75" customHeight="1" x14ac:dyDescent="0.2">
      <c r="B889" s="24"/>
      <c r="F889" s="24"/>
    </row>
    <row r="890" spans="2:6" ht="15.75" customHeight="1" x14ac:dyDescent="0.2">
      <c r="B890" s="24"/>
      <c r="F890" s="24"/>
    </row>
    <row r="891" spans="2:6" ht="15.75" customHeight="1" x14ac:dyDescent="0.2">
      <c r="B891" s="24"/>
      <c r="F891" s="24"/>
    </row>
    <row r="892" spans="2:6" ht="15.75" customHeight="1" x14ac:dyDescent="0.2">
      <c r="B892" s="24"/>
      <c r="F892" s="24"/>
    </row>
    <row r="893" spans="2:6" ht="15.75" customHeight="1" x14ac:dyDescent="0.2">
      <c r="B893" s="24"/>
      <c r="F893" s="24"/>
    </row>
    <row r="894" spans="2:6" ht="15.75" customHeight="1" x14ac:dyDescent="0.2">
      <c r="B894" s="24"/>
      <c r="F894" s="24"/>
    </row>
    <row r="895" spans="2:6" ht="15.75" customHeight="1" x14ac:dyDescent="0.2">
      <c r="B895" s="24"/>
      <c r="F895" s="24"/>
    </row>
    <row r="896" spans="2:6" ht="15.75" customHeight="1" x14ac:dyDescent="0.2">
      <c r="B896" s="24"/>
      <c r="F896" s="24"/>
    </row>
    <row r="897" spans="2:6" ht="15.75" customHeight="1" x14ac:dyDescent="0.2">
      <c r="B897" s="24"/>
      <c r="F897" s="24"/>
    </row>
    <row r="898" spans="2:6" ht="15.75" customHeight="1" x14ac:dyDescent="0.2">
      <c r="B898" s="24"/>
      <c r="F898" s="24"/>
    </row>
    <row r="899" spans="2:6" ht="15.75" customHeight="1" x14ac:dyDescent="0.2">
      <c r="B899" s="24"/>
      <c r="F899" s="24"/>
    </row>
    <row r="900" spans="2:6" ht="15.75" customHeight="1" x14ac:dyDescent="0.2">
      <c r="B900" s="24"/>
      <c r="F900" s="24"/>
    </row>
    <row r="901" spans="2:6" ht="15.75" customHeight="1" x14ac:dyDescent="0.2">
      <c r="B901" s="24"/>
      <c r="F901" s="24"/>
    </row>
    <row r="902" spans="2:6" ht="15.75" customHeight="1" x14ac:dyDescent="0.2">
      <c r="B902" s="24"/>
      <c r="F902" s="24"/>
    </row>
    <row r="903" spans="2:6" ht="15.75" customHeight="1" x14ac:dyDescent="0.2">
      <c r="B903" s="24"/>
      <c r="F903" s="24"/>
    </row>
    <row r="904" spans="2:6" ht="15.75" customHeight="1" x14ac:dyDescent="0.2">
      <c r="B904" s="24"/>
      <c r="F904" s="24"/>
    </row>
    <row r="905" spans="2:6" ht="15.75" customHeight="1" x14ac:dyDescent="0.2">
      <c r="B905" s="24"/>
      <c r="F905" s="24"/>
    </row>
    <row r="906" spans="2:6" ht="15.75" customHeight="1" x14ac:dyDescent="0.2">
      <c r="B906" s="24"/>
      <c r="F906" s="24"/>
    </row>
    <row r="907" spans="2:6" ht="15.75" customHeight="1" x14ac:dyDescent="0.2">
      <c r="B907" s="24"/>
      <c r="F907" s="24"/>
    </row>
    <row r="908" spans="2:6" ht="15.75" customHeight="1" x14ac:dyDescent="0.2">
      <c r="B908" s="24"/>
      <c r="F908" s="24"/>
    </row>
    <row r="909" spans="2:6" ht="15.75" customHeight="1" x14ac:dyDescent="0.2">
      <c r="B909" s="24"/>
      <c r="F909" s="24"/>
    </row>
    <row r="910" spans="2:6" ht="15.75" customHeight="1" x14ac:dyDescent="0.2">
      <c r="B910" s="24"/>
      <c r="F910" s="24"/>
    </row>
    <row r="911" spans="2:6" ht="15.75" customHeight="1" x14ac:dyDescent="0.2">
      <c r="B911" s="24"/>
      <c r="F911" s="24"/>
    </row>
    <row r="912" spans="2:6" ht="15.75" customHeight="1" x14ac:dyDescent="0.2">
      <c r="B912" s="24"/>
      <c r="F912" s="24"/>
    </row>
    <row r="913" spans="2:6" ht="15.75" customHeight="1" x14ac:dyDescent="0.2">
      <c r="B913" s="24"/>
      <c r="F913" s="24"/>
    </row>
    <row r="914" spans="2:6" ht="15.75" customHeight="1" x14ac:dyDescent="0.2">
      <c r="B914" s="24"/>
      <c r="F914" s="24"/>
    </row>
    <row r="915" spans="2:6" ht="15.75" customHeight="1" x14ac:dyDescent="0.2">
      <c r="B915" s="24"/>
      <c r="F915" s="24"/>
    </row>
    <row r="916" spans="2:6" ht="15.75" customHeight="1" x14ac:dyDescent="0.2">
      <c r="B916" s="24"/>
      <c r="F916" s="24"/>
    </row>
    <row r="917" spans="2:6" ht="15.75" customHeight="1" x14ac:dyDescent="0.2">
      <c r="B917" s="24"/>
      <c r="F917" s="24"/>
    </row>
    <row r="918" spans="2:6" ht="15.75" customHeight="1" x14ac:dyDescent="0.2">
      <c r="B918" s="24"/>
      <c r="F918" s="24"/>
    </row>
    <row r="919" spans="2:6" ht="15.75" customHeight="1" x14ac:dyDescent="0.2">
      <c r="B919" s="24"/>
      <c r="F919" s="24"/>
    </row>
    <row r="920" spans="2:6" ht="15.75" customHeight="1" x14ac:dyDescent="0.2">
      <c r="B920" s="24"/>
      <c r="F920" s="24"/>
    </row>
    <row r="921" spans="2:6" ht="15.75" customHeight="1" x14ac:dyDescent="0.2">
      <c r="B921" s="24"/>
      <c r="F921" s="24"/>
    </row>
    <row r="922" spans="2:6" ht="15.75" customHeight="1" x14ac:dyDescent="0.2">
      <c r="B922" s="24"/>
      <c r="F922" s="24"/>
    </row>
    <row r="923" spans="2:6" ht="15.75" customHeight="1" x14ac:dyDescent="0.2">
      <c r="B923" s="24"/>
      <c r="F923" s="24"/>
    </row>
    <row r="924" spans="2:6" ht="15.75" customHeight="1" x14ac:dyDescent="0.2">
      <c r="B924" s="24"/>
      <c r="F924" s="24"/>
    </row>
    <row r="925" spans="2:6" ht="15.75" customHeight="1" x14ac:dyDescent="0.2">
      <c r="B925" s="24"/>
      <c r="F925" s="24"/>
    </row>
    <row r="926" spans="2:6" ht="15.75" customHeight="1" x14ac:dyDescent="0.2">
      <c r="B926" s="24"/>
      <c r="F926" s="24"/>
    </row>
    <row r="927" spans="2:6" ht="15.75" customHeight="1" x14ac:dyDescent="0.2">
      <c r="B927" s="24"/>
      <c r="F927" s="24"/>
    </row>
    <row r="928" spans="2:6" ht="15.75" customHeight="1" x14ac:dyDescent="0.2">
      <c r="B928" s="24"/>
      <c r="F928" s="24"/>
    </row>
    <row r="929" spans="2:6" ht="15.75" customHeight="1" x14ac:dyDescent="0.2">
      <c r="B929" s="24"/>
      <c r="F929" s="24"/>
    </row>
    <row r="930" spans="2:6" ht="15.75" customHeight="1" x14ac:dyDescent="0.2">
      <c r="B930" s="24"/>
      <c r="F930" s="24"/>
    </row>
    <row r="931" spans="2:6" ht="15.75" customHeight="1" x14ac:dyDescent="0.2">
      <c r="B931" s="24"/>
      <c r="F931" s="24"/>
    </row>
    <row r="932" spans="2:6" ht="15.75" customHeight="1" x14ac:dyDescent="0.2">
      <c r="B932" s="24"/>
      <c r="F932" s="24"/>
    </row>
    <row r="933" spans="2:6" ht="15.75" customHeight="1" x14ac:dyDescent="0.2">
      <c r="B933" s="24"/>
      <c r="F933" s="24"/>
    </row>
    <row r="934" spans="2:6" ht="15.75" customHeight="1" x14ac:dyDescent="0.2">
      <c r="B934" s="24"/>
      <c r="F934" s="24"/>
    </row>
    <row r="935" spans="2:6" ht="15.75" customHeight="1" x14ac:dyDescent="0.2">
      <c r="B935" s="24"/>
      <c r="F935" s="24"/>
    </row>
    <row r="936" spans="2:6" ht="15.75" customHeight="1" x14ac:dyDescent="0.2">
      <c r="B936" s="24"/>
      <c r="F936" s="24"/>
    </row>
    <row r="937" spans="2:6" ht="15.75" customHeight="1" x14ac:dyDescent="0.2">
      <c r="B937" s="24"/>
      <c r="F937" s="24"/>
    </row>
    <row r="938" spans="2:6" ht="15.75" customHeight="1" x14ac:dyDescent="0.2">
      <c r="B938" s="24"/>
      <c r="F938" s="24"/>
    </row>
    <row r="939" spans="2:6" ht="15.75" customHeight="1" x14ac:dyDescent="0.2">
      <c r="B939" s="24"/>
      <c r="F939" s="24"/>
    </row>
    <row r="940" spans="2:6" ht="15.75" customHeight="1" x14ac:dyDescent="0.2">
      <c r="B940" s="24"/>
      <c r="F940" s="24"/>
    </row>
    <row r="941" spans="2:6" ht="15.75" customHeight="1" x14ac:dyDescent="0.2">
      <c r="B941" s="24"/>
      <c r="F941" s="24"/>
    </row>
    <row r="942" spans="2:6" ht="15.75" customHeight="1" x14ac:dyDescent="0.2">
      <c r="B942" s="24"/>
      <c r="F942" s="24"/>
    </row>
    <row r="943" spans="2:6" ht="15.75" customHeight="1" x14ac:dyDescent="0.2">
      <c r="B943" s="24"/>
      <c r="F943" s="24"/>
    </row>
    <row r="944" spans="2:6" ht="15.75" customHeight="1" x14ac:dyDescent="0.2">
      <c r="B944" s="24"/>
      <c r="F944" s="24"/>
    </row>
    <row r="945" spans="2:6" ht="15.75" customHeight="1" x14ac:dyDescent="0.2">
      <c r="B945" s="24"/>
      <c r="F945" s="24"/>
    </row>
    <row r="946" spans="2:6" ht="15.75" customHeight="1" x14ac:dyDescent="0.2">
      <c r="B946" s="24"/>
      <c r="F946" s="24"/>
    </row>
    <row r="947" spans="2:6" ht="15.75" customHeight="1" x14ac:dyDescent="0.2">
      <c r="B947" s="24"/>
      <c r="F947" s="24"/>
    </row>
    <row r="948" spans="2:6" ht="15.75" customHeight="1" x14ac:dyDescent="0.2">
      <c r="B948" s="24"/>
      <c r="F948" s="24"/>
    </row>
    <row r="949" spans="2:6" ht="15.75" customHeight="1" x14ac:dyDescent="0.2">
      <c r="B949" s="24"/>
      <c r="F949" s="24"/>
    </row>
    <row r="950" spans="2:6" ht="15.75" customHeight="1" x14ac:dyDescent="0.2">
      <c r="B950" s="24"/>
      <c r="F950" s="24"/>
    </row>
    <row r="951" spans="2:6" ht="15.75" customHeight="1" x14ac:dyDescent="0.2">
      <c r="B951" s="24"/>
      <c r="F951" s="24"/>
    </row>
    <row r="952" spans="2:6" ht="15.75" customHeight="1" x14ac:dyDescent="0.2">
      <c r="B952" s="24"/>
      <c r="F952" s="24"/>
    </row>
    <row r="953" spans="2:6" ht="15.75" customHeight="1" x14ac:dyDescent="0.2">
      <c r="B953" s="24"/>
      <c r="F953" s="24"/>
    </row>
    <row r="954" spans="2:6" ht="15.75" customHeight="1" x14ac:dyDescent="0.2">
      <c r="B954" s="24"/>
      <c r="F954" s="24"/>
    </row>
    <row r="955" spans="2:6" ht="15.75" customHeight="1" x14ac:dyDescent="0.2">
      <c r="B955" s="24"/>
      <c r="F955" s="24"/>
    </row>
    <row r="956" spans="2:6" ht="15.75" customHeight="1" x14ac:dyDescent="0.2">
      <c r="B956" s="24"/>
      <c r="F956" s="24"/>
    </row>
    <row r="957" spans="2:6" ht="15.75" customHeight="1" x14ac:dyDescent="0.2">
      <c r="B957" s="24"/>
      <c r="F957" s="24"/>
    </row>
    <row r="958" spans="2:6" ht="15.75" customHeight="1" x14ac:dyDescent="0.2">
      <c r="B958" s="24"/>
      <c r="F958" s="24"/>
    </row>
    <row r="959" spans="2:6" ht="15.75" customHeight="1" x14ac:dyDescent="0.2">
      <c r="B959" s="24"/>
      <c r="F959" s="24"/>
    </row>
    <row r="960" spans="2:6" ht="15.75" customHeight="1" x14ac:dyDescent="0.2">
      <c r="B960" s="24"/>
      <c r="F960" s="24"/>
    </row>
    <row r="961" spans="2:6" ht="15.75" customHeight="1" x14ac:dyDescent="0.2">
      <c r="B961" s="24"/>
      <c r="F961" s="24"/>
    </row>
    <row r="962" spans="2:6" ht="15.75" customHeight="1" x14ac:dyDescent="0.2">
      <c r="B962" s="24"/>
      <c r="F962" s="24"/>
    </row>
    <row r="963" spans="2:6" ht="15.75" customHeight="1" x14ac:dyDescent="0.2">
      <c r="B963" s="24"/>
      <c r="F963" s="24"/>
    </row>
    <row r="964" spans="2:6" ht="15.75" customHeight="1" x14ac:dyDescent="0.2">
      <c r="B964" s="24"/>
      <c r="F964" s="24"/>
    </row>
    <row r="965" spans="2:6" ht="15.75" customHeight="1" x14ac:dyDescent="0.2">
      <c r="B965" s="24"/>
      <c r="F965" s="24"/>
    </row>
    <row r="966" spans="2:6" ht="15.75" customHeight="1" x14ac:dyDescent="0.2">
      <c r="B966" s="24"/>
      <c r="F966" s="24"/>
    </row>
    <row r="967" spans="2:6" ht="15.75" customHeight="1" x14ac:dyDescent="0.2">
      <c r="B967" s="24"/>
      <c r="F967" s="24"/>
    </row>
    <row r="968" spans="2:6" ht="15.75" customHeight="1" x14ac:dyDescent="0.2">
      <c r="B968" s="24"/>
      <c r="F968" s="24"/>
    </row>
    <row r="969" spans="2:6" ht="15.75" customHeight="1" x14ac:dyDescent="0.2">
      <c r="B969" s="24"/>
      <c r="F969" s="24"/>
    </row>
    <row r="970" spans="2:6" ht="15.75" customHeight="1" x14ac:dyDescent="0.2">
      <c r="B970" s="24"/>
      <c r="F970" s="24"/>
    </row>
    <row r="971" spans="2:6" ht="15.75" customHeight="1" x14ac:dyDescent="0.2">
      <c r="B971" s="24"/>
      <c r="F971" s="24"/>
    </row>
    <row r="972" spans="2:6" ht="15.75" customHeight="1" x14ac:dyDescent="0.2">
      <c r="B972" s="24"/>
      <c r="F972" s="24"/>
    </row>
    <row r="973" spans="2:6" ht="15.75" customHeight="1" x14ac:dyDescent="0.2">
      <c r="B973" s="24"/>
      <c r="F973" s="24"/>
    </row>
    <row r="974" spans="2:6" ht="15.75" customHeight="1" x14ac:dyDescent="0.2">
      <c r="B974" s="24"/>
      <c r="F974" s="24"/>
    </row>
    <row r="975" spans="2:6" ht="15.75" customHeight="1" x14ac:dyDescent="0.2">
      <c r="B975" s="24"/>
      <c r="F975" s="24"/>
    </row>
    <row r="976" spans="2:6" ht="15.75" customHeight="1" x14ac:dyDescent="0.2">
      <c r="B976" s="24"/>
      <c r="F976" s="24"/>
    </row>
    <row r="977" spans="2:6" ht="15.75" customHeight="1" x14ac:dyDescent="0.2">
      <c r="B977" s="24"/>
      <c r="F977" s="24"/>
    </row>
    <row r="978" spans="2:6" ht="15.75" customHeight="1" x14ac:dyDescent="0.2">
      <c r="B978" s="24"/>
      <c r="F978" s="24"/>
    </row>
    <row r="979" spans="2:6" ht="15.75" customHeight="1" x14ac:dyDescent="0.2">
      <c r="B979" s="24"/>
      <c r="F979" s="24"/>
    </row>
    <row r="980" spans="2:6" ht="15.75" customHeight="1" x14ac:dyDescent="0.2">
      <c r="B980" s="24"/>
      <c r="F980" s="24"/>
    </row>
    <row r="981" spans="2:6" ht="15.75" customHeight="1" x14ac:dyDescent="0.2">
      <c r="B981" s="24"/>
      <c r="F981" s="24"/>
    </row>
    <row r="982" spans="2:6" ht="15.75" customHeight="1" x14ac:dyDescent="0.2">
      <c r="B982" s="24"/>
      <c r="F982" s="24"/>
    </row>
    <row r="983" spans="2:6" ht="15.75" customHeight="1" x14ac:dyDescent="0.2">
      <c r="B983" s="24"/>
      <c r="F983" s="24"/>
    </row>
    <row r="984" spans="2:6" ht="15.75" customHeight="1" x14ac:dyDescent="0.2">
      <c r="B984" s="24"/>
      <c r="F984" s="24"/>
    </row>
    <row r="985" spans="2:6" ht="15.75" customHeight="1" x14ac:dyDescent="0.2">
      <c r="B985" s="24"/>
      <c r="F985" s="24"/>
    </row>
    <row r="986" spans="2:6" ht="15.75" customHeight="1" x14ac:dyDescent="0.2">
      <c r="B986" s="24"/>
      <c r="F986" s="24"/>
    </row>
    <row r="987" spans="2:6" ht="15.75" customHeight="1" x14ac:dyDescent="0.2">
      <c r="B987" s="24"/>
      <c r="F987" s="24"/>
    </row>
    <row r="988" spans="2:6" ht="15.75" customHeight="1" x14ac:dyDescent="0.2">
      <c r="B988" s="24"/>
      <c r="F988" s="24"/>
    </row>
    <row r="989" spans="2:6" ht="15.75" customHeight="1" x14ac:dyDescent="0.2">
      <c r="B989" s="24"/>
      <c r="F989" s="24"/>
    </row>
    <row r="990" spans="2:6" ht="15.75" customHeight="1" x14ac:dyDescent="0.2">
      <c r="B990" s="24"/>
      <c r="F990" s="24"/>
    </row>
    <row r="991" spans="2:6" ht="15.75" customHeight="1" x14ac:dyDescent="0.2">
      <c r="B991" s="24"/>
      <c r="F991" s="24"/>
    </row>
    <row r="992" spans="2:6" ht="15.75" customHeight="1" x14ac:dyDescent="0.2">
      <c r="B992" s="24"/>
      <c r="F992" s="24"/>
    </row>
    <row r="993" spans="2:6" ht="15.75" customHeight="1" x14ac:dyDescent="0.2">
      <c r="B993" s="24"/>
      <c r="F993" s="24"/>
    </row>
    <row r="994" spans="2:6" ht="15.75" customHeight="1" x14ac:dyDescent="0.2">
      <c r="B994" s="24"/>
      <c r="F994" s="24"/>
    </row>
    <row r="995" spans="2:6" ht="15.75" customHeight="1" x14ac:dyDescent="0.2">
      <c r="B995" s="24"/>
      <c r="F995" s="24"/>
    </row>
    <row r="996" spans="2:6" ht="15.75" customHeight="1" x14ac:dyDescent="0.2">
      <c r="B996" s="24"/>
      <c r="F996" s="24"/>
    </row>
    <row r="997" spans="2:6" ht="15.75" customHeight="1" x14ac:dyDescent="0.2">
      <c r="B997" s="24"/>
      <c r="F997" s="24"/>
    </row>
    <row r="998" spans="2:6" ht="15.75" customHeight="1" x14ac:dyDescent="0.2">
      <c r="B998" s="24"/>
      <c r="F998" s="24"/>
    </row>
    <row r="999" spans="2:6" ht="15.75" customHeight="1" x14ac:dyDescent="0.2">
      <c r="B999" s="24"/>
      <c r="F999" s="24"/>
    </row>
    <row r="1000" spans="2:6" ht="15.75" customHeight="1" x14ac:dyDescent="0.2">
      <c r="B1000" s="24"/>
      <c r="F1000" s="24"/>
    </row>
  </sheetData>
  <pageMargins left="0.7" right="0.7" top="0.75" bottom="0.75" header="0" footer="0"/>
  <pageSetup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00EEF898F78C446AF35E0E299851855" ma:contentTypeVersion="39" ma:contentTypeDescription="Een nieuw document maken." ma:contentTypeScope="" ma:versionID="5117fb70976c583205ad4cc69516407a">
  <xsd:schema xmlns:xsd="http://www.w3.org/2001/XMLSchema" xmlns:xs="http://www.w3.org/2001/XMLSchema" xmlns:p="http://schemas.microsoft.com/office/2006/metadata/properties" xmlns:ns2="5ee55ff1-654a-40bd-a4d3-663be04d5b18" xmlns:ns3="dbff2557-c131-4f5e-8844-9f84b2b997ff" targetNamespace="http://schemas.microsoft.com/office/2006/metadata/properties" ma:root="true" ma:fieldsID="6afb45a24b3a47fd0bf86aa25f72b15e" ns2:_="" ns3:_="">
    <xsd:import namespace="5ee55ff1-654a-40bd-a4d3-663be04d5b18"/>
    <xsd:import namespace="dbff2557-c131-4f5e-8844-9f84b2b997ff"/>
    <xsd:element name="properties">
      <xsd:complexType>
        <xsd:sequence>
          <xsd:element name="documentManagement">
            <xsd:complexType>
              <xsd:all>
                <xsd:element ref="ns2:NotebookType" minOccurs="0"/>
                <xsd:element ref="ns2:FolderType" minOccurs="0"/>
                <xsd:element ref="ns2:CultureName" minOccurs="0"/>
                <xsd:element ref="ns2:AppVersion" minOccurs="0"/>
                <xsd:element ref="ns2:TeamsChannelId" minOccurs="0"/>
                <xsd:element ref="ns2:Owner" minOccurs="0"/>
                <xsd:element ref="ns2:Math_Settings" minOccurs="0"/>
                <xsd:element ref="ns2:DefaultSectionNames" minOccurs="0"/>
                <xsd:element ref="ns2:Templates" minOccurs="0"/>
                <xsd:element ref="ns2:Leaders" minOccurs="0"/>
                <xsd:element ref="ns2:Members" minOccurs="0"/>
                <xsd:element ref="ns2:Member_Groups" minOccurs="0"/>
                <xsd:element ref="ns2:Distribution_Groups" minOccurs="0"/>
                <xsd:element ref="ns2:LMS_Mappings" minOccurs="0"/>
                <xsd:element ref="ns2:Invited_Leaders" minOccurs="0"/>
                <xsd:element ref="ns2:Invited_Members" minOccurs="0"/>
                <xsd:element ref="ns2:Self_Registration_Enabled" minOccurs="0"/>
                <xsd:element ref="ns2:Has_Leaders_Only_SectionGroup" minOccurs="0"/>
                <xsd:element ref="ns2:Is_Collaboration_Space_Locked" minOccurs="0"/>
                <xsd:element ref="ns2:IsNotebookLocked" minOccurs="0"/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ObjectDetectorVersion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e55ff1-654a-40bd-a4d3-663be04d5b18" elementFormDefault="qualified">
    <xsd:import namespace="http://schemas.microsoft.com/office/2006/documentManagement/types"/>
    <xsd:import namespace="http://schemas.microsoft.com/office/infopath/2007/PartnerControls"/>
    <xsd:element name="NotebookType" ma:index="8" nillable="true" ma:displayName="Notebook Type" ma:internalName="NotebookType">
      <xsd:simpleType>
        <xsd:restriction base="dms:Text"/>
      </xsd:simpleType>
    </xsd:element>
    <xsd:element name="FolderType" ma:index="9" nillable="true" ma:displayName="Folder Type" ma:internalName="FolderType">
      <xsd:simpleType>
        <xsd:restriction base="dms:Text"/>
      </xsd:simpleType>
    </xsd:element>
    <xsd:element name="CultureName" ma:index="10" nillable="true" ma:displayName="Culture Name" ma:internalName="CultureName">
      <xsd:simpleType>
        <xsd:restriction base="dms:Text"/>
      </xsd:simpleType>
    </xsd:element>
    <xsd:element name="AppVersion" ma:index="11" nillable="true" ma:displayName="App Version" ma:internalName="AppVersion">
      <xsd:simpleType>
        <xsd:restriction base="dms:Text"/>
      </xsd:simpleType>
    </xsd:element>
    <xsd:element name="TeamsChannelId" ma:index="12" nillable="true" ma:displayName="Teams Channel Id" ma:internalName="TeamsChannelId">
      <xsd:simpleType>
        <xsd:restriction base="dms:Text"/>
      </xsd:simpleType>
    </xsd:element>
    <xsd:element name="Owner" ma:index="13" nillable="true" ma:displayName="Owner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ath_Settings" ma:index="14" nillable="true" ma:displayName="Math Settings" ma:internalName="Math_Settings">
      <xsd:simpleType>
        <xsd:restriction base="dms:Text"/>
      </xsd:simpleType>
    </xsd:element>
    <xsd:element name="DefaultSectionNames" ma:index="15" nillable="true" ma:displayName="Default Section Names" ma:internalName="DefaultSectionNames">
      <xsd:simpleType>
        <xsd:restriction base="dms:Note">
          <xsd:maxLength value="255"/>
        </xsd:restriction>
      </xsd:simpleType>
    </xsd:element>
    <xsd:element name="Templates" ma:index="16" nillable="true" ma:displayName="Templates" ma:internalName="Templates">
      <xsd:simpleType>
        <xsd:restriction base="dms:Note">
          <xsd:maxLength value="255"/>
        </xsd:restriction>
      </xsd:simpleType>
    </xsd:element>
    <xsd:element name="Leaders" ma:index="17" nillable="true" ma:displayName="Leaders" ma:internalName="Leader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mbers" ma:index="18" nillable="true" ma:displayName="Members" ma:internalName="Member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mber_Groups" ma:index="19" nillable="true" ma:displayName="Member Groups" ma:internalName="Member_Group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istribution_Groups" ma:index="20" nillable="true" ma:displayName="Distribution Groups" ma:internalName="Distribution_Groups">
      <xsd:simpleType>
        <xsd:restriction base="dms:Note">
          <xsd:maxLength value="255"/>
        </xsd:restriction>
      </xsd:simpleType>
    </xsd:element>
    <xsd:element name="LMS_Mappings" ma:index="21" nillable="true" ma:displayName="LMS Mappings" ma:internalName="LMS_Mappings">
      <xsd:simpleType>
        <xsd:restriction base="dms:Note">
          <xsd:maxLength value="255"/>
        </xsd:restriction>
      </xsd:simpleType>
    </xsd:element>
    <xsd:element name="Invited_Leaders" ma:index="22" nillable="true" ma:displayName="Invited Leaders" ma:internalName="Invited_Leaders">
      <xsd:simpleType>
        <xsd:restriction base="dms:Note">
          <xsd:maxLength value="255"/>
        </xsd:restriction>
      </xsd:simpleType>
    </xsd:element>
    <xsd:element name="Invited_Members" ma:index="23" nillable="true" ma:displayName="Invited Members" ma:internalName="Invited_Members">
      <xsd:simpleType>
        <xsd:restriction base="dms:Note">
          <xsd:maxLength value="255"/>
        </xsd:restriction>
      </xsd:simpleType>
    </xsd:element>
    <xsd:element name="Self_Registration_Enabled" ma:index="24" nillable="true" ma:displayName="Self Registration Enabled" ma:internalName="Self_Registration_Enabled">
      <xsd:simpleType>
        <xsd:restriction base="dms:Boolean"/>
      </xsd:simpleType>
    </xsd:element>
    <xsd:element name="Has_Leaders_Only_SectionGroup" ma:index="25" nillable="true" ma:displayName="Has Leaders Only SectionGroup" ma:internalName="Has_Leaders_Only_SectionGroup">
      <xsd:simpleType>
        <xsd:restriction base="dms:Boolean"/>
      </xsd:simpleType>
    </xsd:element>
    <xsd:element name="Is_Collaboration_Space_Locked" ma:index="26" nillable="true" ma:displayName="Is Collaboration Space Locked" ma:internalName="Is_Collaboration_Space_Locked">
      <xsd:simpleType>
        <xsd:restriction base="dms:Boolean"/>
      </xsd:simpleType>
    </xsd:element>
    <xsd:element name="IsNotebookLocked" ma:index="27" nillable="true" ma:displayName="Is Notebook Locked" ma:internalName="IsNotebookLocked">
      <xsd:simpleType>
        <xsd:restriction base="dms:Boolean"/>
      </xsd:simpleType>
    </xsd:element>
    <xsd:element name="MediaServiceMetadata" ma:index="2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3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3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32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3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3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3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3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39" nillable="true" ma:taxonomy="true" ma:internalName="lcf76f155ced4ddcb4097134ff3c332f" ma:taxonomyFieldName="MediaServiceImageTags" ma:displayName="Afbeeldingtags" ma:readOnly="false" ma:fieldId="{5cf76f15-5ced-4ddc-b409-7134ff3c332f}" ma:taxonomyMulti="true" ma:sspId="01ce90f9-a543-439b-89d4-90f0ed3aae6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4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4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BillingMetadata" ma:index="4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ff2557-c131-4f5e-8844-9f84b2b997ff" elementFormDefault="qualified">
    <xsd:import namespace="http://schemas.microsoft.com/office/2006/documentManagement/types"/>
    <xsd:import namespace="http://schemas.microsoft.com/office/infopath/2007/PartnerControls"/>
    <xsd:element name="TaxCatchAll" ma:index="40" nillable="true" ma:displayName="Taxonomy Catch All Column" ma:hidden="true" ma:list="{5389abec-8c1f-4ca5-a8df-7c4ae94e2cb6}" ma:internalName="TaxCatchAll" ma:showField="CatchAllData" ma:web="dbff2557-c131-4f5e-8844-9f84b2b997f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41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42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lf_Registration_Enabled xmlns="5ee55ff1-654a-40bd-a4d3-663be04d5b18" xsi:nil="true"/>
    <DefaultSectionNames xmlns="5ee55ff1-654a-40bd-a4d3-663be04d5b18" xsi:nil="true"/>
    <Is_Collaboration_Space_Locked xmlns="5ee55ff1-654a-40bd-a4d3-663be04d5b18" xsi:nil="true"/>
    <NotebookType xmlns="5ee55ff1-654a-40bd-a4d3-663be04d5b18" xsi:nil="true"/>
    <FolderType xmlns="5ee55ff1-654a-40bd-a4d3-663be04d5b18" xsi:nil="true"/>
    <Distribution_Groups xmlns="5ee55ff1-654a-40bd-a4d3-663be04d5b18" xsi:nil="true"/>
    <IsNotebookLocked xmlns="5ee55ff1-654a-40bd-a4d3-663be04d5b18" xsi:nil="true"/>
    <Has_Leaders_Only_SectionGroup xmlns="5ee55ff1-654a-40bd-a4d3-663be04d5b18" xsi:nil="true"/>
    <Owner xmlns="5ee55ff1-654a-40bd-a4d3-663be04d5b18">
      <UserInfo>
        <DisplayName/>
        <AccountId xsi:nil="true"/>
        <AccountType/>
      </UserInfo>
    </Owner>
    <Leaders xmlns="5ee55ff1-654a-40bd-a4d3-663be04d5b18">
      <UserInfo>
        <DisplayName/>
        <AccountId xsi:nil="true"/>
        <AccountType/>
      </UserInfo>
    </Leaders>
    <TeamsChannelId xmlns="5ee55ff1-654a-40bd-a4d3-663be04d5b18" xsi:nil="true"/>
    <Invited_Leaders xmlns="5ee55ff1-654a-40bd-a4d3-663be04d5b18" xsi:nil="true"/>
    <Templates xmlns="5ee55ff1-654a-40bd-a4d3-663be04d5b18" xsi:nil="true"/>
    <CultureName xmlns="5ee55ff1-654a-40bd-a4d3-663be04d5b18" xsi:nil="true"/>
    <TaxCatchAll xmlns="dbff2557-c131-4f5e-8844-9f84b2b997ff" xsi:nil="true"/>
    <Math_Settings xmlns="5ee55ff1-654a-40bd-a4d3-663be04d5b18" xsi:nil="true"/>
    <Members xmlns="5ee55ff1-654a-40bd-a4d3-663be04d5b18">
      <UserInfo>
        <DisplayName/>
        <AccountId xsi:nil="true"/>
        <AccountType/>
      </UserInfo>
    </Members>
    <Member_Groups xmlns="5ee55ff1-654a-40bd-a4d3-663be04d5b18">
      <UserInfo>
        <DisplayName/>
        <AccountId xsi:nil="true"/>
        <AccountType/>
      </UserInfo>
    </Member_Groups>
    <lcf76f155ced4ddcb4097134ff3c332f xmlns="5ee55ff1-654a-40bd-a4d3-663be04d5b18">
      <Terms xmlns="http://schemas.microsoft.com/office/infopath/2007/PartnerControls"/>
    </lcf76f155ced4ddcb4097134ff3c332f>
    <AppVersion xmlns="5ee55ff1-654a-40bd-a4d3-663be04d5b18" xsi:nil="true"/>
    <LMS_Mappings xmlns="5ee55ff1-654a-40bd-a4d3-663be04d5b18" xsi:nil="true"/>
    <Invited_Members xmlns="5ee55ff1-654a-40bd-a4d3-663be04d5b18" xsi:nil="true"/>
  </documentManagement>
</p:properties>
</file>

<file path=customXml/itemProps1.xml><?xml version="1.0" encoding="utf-8"?>
<ds:datastoreItem xmlns:ds="http://schemas.openxmlformats.org/officeDocument/2006/customXml" ds:itemID="{5EFCAEB8-D6F0-451B-9B1B-36C76D54C310}"/>
</file>

<file path=customXml/itemProps2.xml><?xml version="1.0" encoding="utf-8"?>
<ds:datastoreItem xmlns:ds="http://schemas.openxmlformats.org/officeDocument/2006/customXml" ds:itemID="{EF26B482-5E07-4857-B584-F235A9F206B1}"/>
</file>

<file path=customXml/itemProps3.xml><?xml version="1.0" encoding="utf-8"?>
<ds:datastoreItem xmlns:ds="http://schemas.openxmlformats.org/officeDocument/2006/customXml" ds:itemID="{6A17E245-194A-46E0-8598-CA4A782D8D5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Lesobservatie</vt:lpstr>
      <vt:lpstr>Berekeningen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Evalijn Dorschman</cp:lastModifiedBy>
  <dcterms:created xsi:type="dcterms:W3CDTF">2025-12-08T08:22:05Z</dcterms:created>
  <dcterms:modified xsi:type="dcterms:W3CDTF">2025-12-08T08:22:05Z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0x010100600EEF898F78C446AF35E0E299851855</vt:lpwstr>
  </property>
</Properties>
</file>